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G:\Хатлар\2021-йил\Дхарид\"/>
    </mc:Choice>
  </mc:AlternateContent>
  <xr:revisionPtr revIDLastSave="0" documentId="13_ncr:1_{7A0F3C88-B7F3-47D2-956D-2B521980BA0E}" xr6:coauthVersionLast="47" xr6:coauthVersionMax="47" xr10:uidLastSave="{00000000-0000-0000-0000-000000000000}"/>
  <bookViews>
    <workbookView xWindow="-120" yWindow="-120" windowWidth="29040" windowHeight="15840" activeTab="8" xr2:uid="{00000000-000D-0000-FFFF-FFFF00000000}"/>
  </bookViews>
  <sheets>
    <sheet name="1-илова" sheetId="1" r:id="rId1"/>
    <sheet name="2-илова" sheetId="2" r:id="rId2"/>
    <sheet name="3-илова" sheetId="3" r:id="rId3"/>
    <sheet name="4-илова" sheetId="4" r:id="rId4"/>
    <sheet name="5-илова" sheetId="5" r:id="rId5"/>
    <sheet name="6-илова" sheetId="6" r:id="rId6"/>
    <sheet name="автомашина" sheetId="7" r:id="rId7"/>
    <sheet name="Делегация харажатлари" sheetId="9" r:id="rId8"/>
    <sheet name="ярим йиллик прогноз" sheetId="11" r:id="rId9"/>
  </sheets>
  <definedNames>
    <definedName name="_xlnm.Print_Titles" localSheetId="4">'5-илова'!$10:$11</definedName>
    <definedName name="_xlnm.Print_Titles" localSheetId="8">'ярим йиллик прогноз'!$3:$4</definedName>
    <definedName name="_xlnm.Print_Area" localSheetId="8">'ярим йиллик прогноз'!$A$1:$F$26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5" i="1" l="1"/>
  <c r="D15" i="1"/>
  <c r="E15" i="1"/>
  <c r="F15" i="1"/>
  <c r="C8" i="9"/>
  <c r="K32" i="4"/>
  <c r="L32" i="4"/>
  <c r="J32" i="4"/>
  <c r="K62" i="5"/>
  <c r="L62" i="5"/>
  <c r="J62" i="5"/>
  <c r="E25" i="3"/>
  <c r="A14" i="5"/>
  <c r="A15" i="5"/>
  <c r="A16" i="5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13" i="5"/>
  <c r="L61" i="5"/>
  <c r="L60" i="5"/>
  <c r="L59" i="5"/>
  <c r="L58" i="5"/>
  <c r="L57" i="5"/>
  <c r="L56" i="5"/>
  <c r="L55" i="5"/>
  <c r="L54" i="5"/>
  <c r="L53" i="5"/>
  <c r="L52" i="5"/>
  <c r="L51" i="5"/>
  <c r="L50" i="5"/>
  <c r="L49" i="5"/>
  <c r="L48" i="5"/>
  <c r="L47" i="5"/>
  <c r="L46" i="5"/>
  <c r="L45" i="5"/>
  <c r="L44" i="5"/>
  <c r="L43" i="5"/>
  <c r="L42" i="5"/>
  <c r="L41" i="5"/>
  <c r="L30" i="5"/>
  <c r="L31" i="5"/>
  <c r="L32" i="5"/>
  <c r="L33" i="5"/>
  <c r="L34" i="5"/>
  <c r="L35" i="5"/>
  <c r="L36" i="5"/>
  <c r="L37" i="5"/>
  <c r="L38" i="5"/>
  <c r="L29" i="5"/>
  <c r="L28" i="5"/>
  <c r="L27" i="5"/>
  <c r="L26" i="5"/>
  <c r="L25" i="5"/>
  <c r="L24" i="5"/>
  <c r="L23" i="5"/>
  <c r="L22" i="5"/>
  <c r="L21" i="5"/>
  <c r="L20" i="5"/>
  <c r="L19" i="5"/>
  <c r="L18" i="5"/>
  <c r="L17" i="5"/>
  <c r="L16" i="5"/>
  <c r="L15" i="5"/>
  <c r="L14" i="5"/>
  <c r="L13" i="5"/>
  <c r="L12" i="5"/>
  <c r="A27" i="4"/>
  <c r="A28" i="4" s="1"/>
  <c r="A29" i="4" s="1"/>
  <c r="A30" i="4" s="1"/>
  <c r="A31" i="4" s="1"/>
  <c r="A25" i="4"/>
  <c r="L26" i="4"/>
  <c r="L28" i="4"/>
  <c r="L27" i="4"/>
  <c r="L25" i="4"/>
  <c r="L31" i="4"/>
  <c r="L30" i="4"/>
  <c r="L29" i="4"/>
  <c r="L40" i="5"/>
  <c r="L39" i="5"/>
  <c r="A17" i="4"/>
  <c r="A18" i="4" s="1"/>
  <c r="A19" i="4" s="1"/>
  <c r="A20" i="4" s="1"/>
  <c r="A21" i="4" s="1"/>
  <c r="A22" i="4" s="1"/>
  <c r="A23" i="4" s="1"/>
  <c r="A24" i="4" s="1"/>
  <c r="L18" i="4"/>
  <c r="L19" i="4"/>
  <c r="L20" i="4"/>
  <c r="L21" i="4"/>
  <c r="L22" i="4"/>
  <c r="L23" i="4"/>
  <c r="L24" i="4"/>
  <c r="L17" i="4"/>
  <c r="L16" i="4"/>
  <c r="D25" i="3"/>
  <c r="L15" i="4"/>
  <c r="L14" i="4"/>
  <c r="D16" i="7"/>
  <c r="F26" i="11"/>
  <c r="E26" i="11"/>
  <c r="F25" i="11"/>
  <c r="E25" i="11"/>
  <c r="F21" i="11"/>
  <c r="E21" i="11"/>
  <c r="F6" i="11"/>
  <c r="F17" i="11" s="1"/>
  <c r="E6" i="11"/>
  <c r="E17" i="11" s="1"/>
  <c r="A26" i="4" l="1"/>
  <c r="G15" i="1" l="1"/>
  <c r="C14" i="1"/>
  <c r="C13" i="1"/>
</calcChain>
</file>

<file path=xl/sharedStrings.xml><?xml version="1.0" encoding="utf-8"?>
<sst xmlns="http://schemas.openxmlformats.org/spreadsheetml/2006/main" count="727" uniqueCount="331">
  <si>
    <t>МАЪЛУМОТ</t>
  </si>
  <si>
    <t>Т/р</t>
  </si>
  <si>
    <t>Ўз тасарруфидаги бюджет ташкилотларининг номланиши</t>
  </si>
  <si>
    <t>Ҳисобот даври мобайнида бюджетдан ажратилаётган маблағлар суммаси</t>
  </si>
  <si>
    <t>жами</t>
  </si>
  <si>
    <t>шундан:</t>
  </si>
  <si>
    <t>иш ҳақи ва унга тенглаштирувчи тўловлар миқдори</t>
  </si>
  <si>
    <t>ягона ижтимоий солиқ</t>
  </si>
  <si>
    <t>бошқа жорий харажатлар</t>
  </si>
  <si>
    <t>объектларни лойиҳалаштириш, қуриш, (реконструкция қилиш) ва таъмирлаш ишлари учун капитал қўйилмалар</t>
  </si>
  <si>
    <t>1.</t>
  </si>
  <si>
    <t>2.</t>
  </si>
  <si>
    <t>3.</t>
  </si>
  <si>
    <t>Жами</t>
  </si>
  <si>
    <t>Бюджет жараёнининг очиқлигини</t>
  </si>
  <si>
    <t>таъминлаш мақсадида расмий веб-сайтларда</t>
  </si>
  <si>
    <t xml:space="preserve">маълумотларни жойлаштириш тартиби </t>
  </si>
  <si>
    <t xml:space="preserve">тўғрисидаги низомга </t>
  </si>
  <si>
    <t xml:space="preserve">1-ИЛОВА </t>
  </si>
  <si>
    <t>МАЪЛУМОТЛАР</t>
  </si>
  <si>
    <t xml:space="preserve">Буюртмачи </t>
  </si>
  <si>
    <t>Лойиҳанинг номланиши</t>
  </si>
  <si>
    <t>Лойиҳа қуввати</t>
  </si>
  <si>
    <t>Лойиҳани амалга ошириш даври</t>
  </si>
  <si>
    <t>Пудратчи тўғрисида маълумотлар</t>
  </si>
  <si>
    <t>Лойиҳани молиялаш-тириш манбаси (бюджет/ бюджетдан ташқари маблағлар)</t>
  </si>
  <si>
    <t>Пудратчи номи</t>
  </si>
  <si>
    <t>Корхона СТИРи</t>
  </si>
  <si>
    <t>4.</t>
  </si>
  <si>
    <t>* Изоҳ: Молиялаштириш манбаси аниқ кўрсатилади. Молиялаштириш манбалари: Ўзбекистон Республикасининг Давлат бюджети, Давлат мақсадли жамғарма маблағлари, Ўзбекистон Республикаси Давлат бюджети таркибидаги бюджетларнинг қўшимча манбалари, бюджет ташкилотларининг бюджетдан ташқари жамғармалари маблағлари</t>
  </si>
  <si>
    <t xml:space="preserve">Бюджет жараёнининг очиқлигини </t>
  </si>
  <si>
    <t>маълумотларни жойлаштириш тартиби</t>
  </si>
  <si>
    <t>тўғрисидаги низомга</t>
  </si>
  <si>
    <t>2-ИЛОВА</t>
  </si>
  <si>
    <t>3-ИЛОВА</t>
  </si>
  <si>
    <t>Ҳисобот даври</t>
  </si>
  <si>
    <t>Йўналишлари</t>
  </si>
  <si>
    <t>Товар (иш ва хизмат)лар харид қилиш учун тузилган шартномалар</t>
  </si>
  <si>
    <t xml:space="preserve">Молиялаштириш манбаси* </t>
  </si>
  <si>
    <t>сони</t>
  </si>
  <si>
    <t>суммаси</t>
  </si>
  <si>
    <t>1-чорак</t>
  </si>
  <si>
    <t>асосий воситалар харид қилиш</t>
  </si>
  <si>
    <t>кам баҳоли ва тез эскирувчи буюмлар харид қилиш</t>
  </si>
  <si>
    <t>қурилиш, реконструкция қилиш ва таъмирлаш</t>
  </si>
  <si>
    <t>сақлаш харажатлари билан боғлиқ харидлар</t>
  </si>
  <si>
    <t>2-чорак</t>
  </si>
  <si>
    <t>Харид қилинган товарлар ва хизматлар номи</t>
  </si>
  <si>
    <t>Молиялаштириш манбаси*</t>
  </si>
  <si>
    <t>Харид жараёнини амалга ошириш тури</t>
  </si>
  <si>
    <t>Лот/шартнома рақами</t>
  </si>
  <si>
    <t>Харид қилинаётган товарлар (хизматлар) ўлчов бирлиги (имконият даражасида)</t>
  </si>
  <si>
    <t>Харид қилинаётган товарлар (хизматлар) миқдори (ҳажми)</t>
  </si>
  <si>
    <t>Битим (шартнома) бўйича товарлар (хизматлар) бир бирлиги нархи (тарифи)</t>
  </si>
  <si>
    <t>Харид қилинган товарлар (хизматлар) жами миқдори (ҳажми) қиймати</t>
  </si>
  <si>
    <t>(минг сўм)</t>
  </si>
  <si>
    <t>4-ИЛОВА</t>
  </si>
  <si>
    <t>Харид қилинган товарлар (хизматлар) жами миқдори (ҳажми) қиймати (минг сўм)</t>
  </si>
  <si>
    <t>5-ИЛОВА</t>
  </si>
  <si>
    <t>20____ йилда ____________________ томонидан қурилиш, реконструкция қилиш ва таъмирлаш ишлари бўйича ўтказилган танловлар (тендерлар) тўғрисидаги</t>
  </si>
  <si>
    <t>Тадбир номи</t>
  </si>
  <si>
    <t>Шартноманинг умумий қиймати</t>
  </si>
  <si>
    <t xml:space="preserve">6-ИЛОВА </t>
  </si>
  <si>
    <t>Кадаср агентлиги</t>
  </si>
  <si>
    <t>Давлат геодезия картография фонди</t>
  </si>
  <si>
    <t>Бюджетдан ташқари ривожлантириш жамғармаси ва Бюджет маблағлари</t>
  </si>
  <si>
    <t>минг сўм</t>
  </si>
  <si>
    <t>Агентликнинг бюджетдан ташқари ривожлантириш жамғармаси</t>
  </si>
  <si>
    <t>Аукцион</t>
  </si>
  <si>
    <t>ООО ZUN NUN</t>
  </si>
  <si>
    <t>дона</t>
  </si>
  <si>
    <t>комплект</t>
  </si>
  <si>
    <t>млн.доллар</t>
  </si>
  <si>
    <t>Лойиҳани амалга ошириш қиймати (млн.доллар)</t>
  </si>
  <si>
    <t>шундан ўзлаштирилган маблағлар (млн.доллар)</t>
  </si>
  <si>
    <t>Электрон магазин</t>
  </si>
  <si>
    <t>Корхона СТИР</t>
  </si>
  <si>
    <t>Гул</t>
  </si>
  <si>
    <t>Тонер</t>
  </si>
  <si>
    <t>комп</t>
  </si>
  <si>
    <t>Сувинер</t>
  </si>
  <si>
    <t>№</t>
  </si>
  <si>
    <t>Шартнома сони</t>
  </si>
  <si>
    <t>Шартнома суммаси</t>
  </si>
  <si>
    <t>Изоҳ</t>
  </si>
  <si>
    <t>Молиялаштириш манбаи</t>
  </si>
  <si>
    <t>31.05.2017 йилдаги 
ПҚ-3024-сон қарор</t>
  </si>
  <si>
    <t>Шартнома мақсади</t>
  </si>
  <si>
    <t xml:space="preserve">Автомашиналарга эхтиёт қисм харид қилиш учун </t>
  </si>
  <si>
    <t>Агентлик балансидаги автомашиналарни таъмирлаш учун</t>
  </si>
  <si>
    <t>Ўзбекистон Республикаси Вазирлар Маҳкамасининг захира жамғармаси маблағлари</t>
  </si>
  <si>
    <r>
      <t xml:space="preserve">Чет-эл меҳмонларини кутиб олиш билан боғлиқ харажатлар </t>
    </r>
    <r>
      <rPr>
        <i/>
        <sz val="12"/>
        <color theme="1"/>
        <rFont val="Times New Roman"/>
        <family val="1"/>
        <charset val="204"/>
      </rPr>
      <t>(мехмонхона, овқатланиш)</t>
    </r>
  </si>
  <si>
    <t>Т/Р</t>
  </si>
  <si>
    <t>Лойиҳа-қидирув ишларининг турлари</t>
  </si>
  <si>
    <t>Ўлчов бирлиги</t>
  </si>
  <si>
    <t>I. Республика Аэрогеодезия маркази</t>
  </si>
  <si>
    <t>Маъмурий-худудий бирликлар чегараларини белгилаш, ер ресурсларини дешифровка қилиш, хатловдан ўтказиш ва Электрон рақамли хариталарини янгилаш  ишлари</t>
  </si>
  <si>
    <t>х</t>
  </si>
  <si>
    <t>шу жумладан:</t>
  </si>
  <si>
    <t>Маъмурий-худудий бирликлар чегараларини белгилаш ишлари.</t>
  </si>
  <si>
    <t>км</t>
  </si>
  <si>
    <t>Ер ресурсларини дешифровка қилиш</t>
  </si>
  <si>
    <t>дм кв</t>
  </si>
  <si>
    <t xml:space="preserve">Ер ресурсларини хатловдан ўтказиш </t>
  </si>
  <si>
    <t>минг гектар</t>
  </si>
  <si>
    <t>Электрон рақамли хариталарини янгилаш</t>
  </si>
  <si>
    <t>Геодезия ишлари</t>
  </si>
  <si>
    <t>пункт</t>
  </si>
  <si>
    <t>Топографик карта ва планларни яратиш ва янгилаш ишлари</t>
  </si>
  <si>
    <t>кв.км</t>
  </si>
  <si>
    <t>Нивелирлаш ишлари</t>
  </si>
  <si>
    <t>Топонимика ишлари</t>
  </si>
  <si>
    <t>ҳудуд</t>
  </si>
  <si>
    <t>Геодезия (ГНСС станциялар) доимий ишлаб туришини таъминлаш</t>
  </si>
  <si>
    <t>станция</t>
  </si>
  <si>
    <t xml:space="preserve">Электрон рақамли ортофотопланлар яратиш                             </t>
  </si>
  <si>
    <t xml:space="preserve">кв.км             </t>
  </si>
  <si>
    <t>Жами:</t>
  </si>
  <si>
    <t>II.  ГНПП "Картография"</t>
  </si>
  <si>
    <t>Очиқ фойдаланишдаги топографик хариталарни яратиш</t>
  </si>
  <si>
    <t>км.кв</t>
  </si>
  <si>
    <t>Ўзбекистоннинг географик объектлар номлари интерактив харитасини яратиш.</t>
  </si>
  <si>
    <t>дм.кв</t>
  </si>
  <si>
    <t>III. Давлат кадастрлари палатаси</t>
  </si>
  <si>
    <t>Давлат кадастрлари ягона тизимини юритиш</t>
  </si>
  <si>
    <t>кадастр</t>
  </si>
  <si>
    <t>Бино ва иншоотлар давлат кадастрини юритиш</t>
  </si>
  <si>
    <t>объект</t>
  </si>
  <si>
    <t>Хаммаси</t>
  </si>
  <si>
    <t>Делегацияда иштирок этувчилар сони</t>
  </si>
  <si>
    <t>Ташкилот номи</t>
  </si>
  <si>
    <t>Шартнома рақами ва санаси</t>
  </si>
  <si>
    <t>OOO "BEST CAR SERVICE GROUP"</t>
  </si>
  <si>
    <t>11
07.01.2021й</t>
  </si>
  <si>
    <t>ООО GRAND MOTORS</t>
  </si>
  <si>
    <t>73
02.02.2021й</t>
  </si>
  <si>
    <t>ООО "PREMIUM TECHNOLOGY COMPANY"</t>
  </si>
  <si>
    <t>27
02.03.2021й</t>
  </si>
  <si>
    <t>OOO "Mexanik Avto Parts"</t>
  </si>
  <si>
    <t>121Р
26.03.2021й</t>
  </si>
  <si>
    <t>OMADLI - SHUKURBEK MChJ</t>
  </si>
  <si>
    <t>9031197
03.04.2021й</t>
  </si>
  <si>
    <t>4872136
12.04.2021й</t>
  </si>
  <si>
    <t xml:space="preserve">	OOO "BEST CAR SERVICE GROUP"</t>
  </si>
  <si>
    <t>146
13.04.2021й</t>
  </si>
  <si>
    <t>Агентликнинг бюджетдан ташқари жамғармаси</t>
  </si>
  <si>
    <t xml:space="preserve">	OOO Avto Doctor</t>
  </si>
  <si>
    <t>32
26.04.2021й</t>
  </si>
  <si>
    <t>193Р
10.05.2021й</t>
  </si>
  <si>
    <t>170
11.05.2021й</t>
  </si>
  <si>
    <t>Вазирлар Маҳкамасининг 2021 йил 23 мартдаги 121-F сонли фармойиши ҳамда Бош Вазир ўринбосари Кучкоровнинг 10.03.2021йилдаги 
02/1-587-сон топшириғи</t>
  </si>
  <si>
    <t>3-чорак</t>
  </si>
  <si>
    <t>Хизмат кўрсатиш харажатлари</t>
  </si>
  <si>
    <t xml:space="preserve">Бюджетдан ташқари ривожлантириш жамғармаси </t>
  </si>
  <si>
    <t>2021 йил III чоракда Кадастр агентлиги томонидан ўтказилган танловлар (тендерлар) ва амалга оширилган давлат харидлари тўғрисидаги</t>
  </si>
  <si>
    <t>2021 йил III чоракда Кадастр агентлиги томонидан капитал қўйилмалар ҳисобидан амалга оширилаётган лойиҳаларнинг ижроси тўғрисидаги</t>
  </si>
  <si>
    <t>2021 йил III чоракда Кадастр агентлигига бюджетдан ажратилган маблағларнинг чегараланган миқдорининг ўз тасарруфидаги бюджет ташкилотлари кесимида тақсимоти тўғрисида</t>
  </si>
  <si>
    <t>2021 йил III чоракда Кадастр агентлиги томонидан асосий воситалар харид қилиш учун ўтказилган танловлар (тендерлар) ва амалга оширилган давлат харидлари тўғрисидаги</t>
  </si>
  <si>
    <t>Компютер</t>
  </si>
  <si>
    <t xml:space="preserve">ООО HUMO  DISTRIBUTIONS </t>
  </si>
  <si>
    <t>Ноутбук</t>
  </si>
  <si>
    <t>Бюджет маблағлари</t>
  </si>
  <si>
    <t>Ошхона жихози</t>
  </si>
  <si>
    <t xml:space="preserve">ООО TIMERTASH TMT GROUP </t>
  </si>
  <si>
    <t>Электрон савдо</t>
  </si>
  <si>
    <t>Плоттер
SureColor SC-T7200</t>
  </si>
  <si>
    <t>Интерактивная сенсорная панель
FPB</t>
  </si>
  <si>
    <t>Принтер
Epson L850</t>
  </si>
  <si>
    <t xml:space="preserve">Телевизор
</t>
  </si>
  <si>
    <t xml:space="preserve">Кондиционер
</t>
  </si>
  <si>
    <t xml:space="preserve">Принтер
</t>
  </si>
  <si>
    <t xml:space="preserve">Телефонный аппарат
</t>
  </si>
  <si>
    <t xml:space="preserve">Камера бактерицидная ультрафиолетовая </t>
  </si>
  <si>
    <t xml:space="preserve">
UPS AVT - 3000VA AVR (EA630)</t>
  </si>
  <si>
    <t xml:space="preserve">
UPS AVT - 1500VA AVR</t>
  </si>
  <si>
    <t>9112750/ 9223449</t>
  </si>
  <si>
    <t xml:space="preserve">ЧП ART ONLY TRADE </t>
  </si>
  <si>
    <t>9118777/ 9232515</t>
  </si>
  <si>
    <t xml:space="preserve">QOBILOV IBROHIM NOSIR O'G'LI </t>
  </si>
  <si>
    <t>9134492/ 9261481</t>
  </si>
  <si>
    <t>ООО "POWER MAX GROUP"</t>
  </si>
  <si>
    <t>9134487/ 9261522</t>
  </si>
  <si>
    <t xml:space="preserve">ЧП GULISTAN PREMIUM TRADE </t>
  </si>
  <si>
    <t>9138656/ 9269814</t>
  </si>
  <si>
    <t xml:space="preserve">ООО KOKAND SAVDO CENTER </t>
  </si>
  <si>
    <t>9139861/ 9270661</t>
  </si>
  <si>
    <t xml:space="preserve">ООО THE IDEAL TEAM </t>
  </si>
  <si>
    <t>9145180/ 9278749</t>
  </si>
  <si>
    <t xml:space="preserve">OOO "FORT PRO BIZNES" </t>
  </si>
  <si>
    <t>9166549/ 9309378</t>
  </si>
  <si>
    <t>9146136/ 9279814</t>
  </si>
  <si>
    <t>MCHJ "Tashkei International" QK</t>
  </si>
  <si>
    <t>"Нигох" хусусий кичик корхонаси</t>
  </si>
  <si>
    <t>9209417/ 9385962</t>
  </si>
  <si>
    <t xml:space="preserve">ООО BIRJA UNIVERSAL SAVDO HAMKOR </t>
  </si>
  <si>
    <t>9216173/ 9398124</t>
  </si>
  <si>
    <t>2021 йил III чорак</t>
  </si>
  <si>
    <t>2021 йил III чоракда Кадастр агентлиги томонидан кам баҳоли ва тез эскирувчи буюмлар харид қилиш учун ўтказилган танловлар (тендерлар) ва амалга оширилган давлат харидлари тўғрисидаги</t>
  </si>
  <si>
    <t>Қурилиш материаллари</t>
  </si>
  <si>
    <t>5323460/ 4991304</t>
  </si>
  <si>
    <t xml:space="preserve">MCHJ AMIR MUNIS NAFISA </t>
  </si>
  <si>
    <t>5315382/ 4975158</t>
  </si>
  <si>
    <t>OOO "AMIRAXON YAXYOBEK BARAKA"</t>
  </si>
  <si>
    <t>5017375/ 5335214</t>
  </si>
  <si>
    <t>4991601/ 5324267</t>
  </si>
  <si>
    <t xml:space="preserve">Холодильник
</t>
  </si>
  <si>
    <t>Ошхона мебеллари</t>
  </si>
  <si>
    <t>3268145/ 7855254</t>
  </si>
  <si>
    <t>"VIVA UNIVERSAL LINE" MCHJ</t>
  </si>
  <si>
    <t>3268143/ 7855255</t>
  </si>
  <si>
    <t>3268142/ 7855261</t>
  </si>
  <si>
    <t>"OSCAR FURNITURE " MCHJ</t>
  </si>
  <si>
    <t>Чехол</t>
  </si>
  <si>
    <t>Лед панел</t>
  </si>
  <si>
    <t xml:space="preserve">Сплит-система
</t>
  </si>
  <si>
    <t>Сув</t>
  </si>
  <si>
    <t>3271943/ 7862273</t>
  </si>
  <si>
    <t>ООО TOSHKENT GULLARI GROUP</t>
  </si>
  <si>
    <t>3271937/ 7862256</t>
  </si>
  <si>
    <t>3271941/ 7862257</t>
  </si>
  <si>
    <t>3271939/ 7862271</t>
  </si>
  <si>
    <t>3271944/ 7862250</t>
  </si>
  <si>
    <t>3271658/ 7862036</t>
  </si>
  <si>
    <t>ЯТТ Шахлохон Пулатова</t>
  </si>
  <si>
    <t>3268449/ 7856189</t>
  </si>
  <si>
    <t>3268146/ 7855256</t>
  </si>
  <si>
    <t>"LUMEN SALES" MCHJ</t>
  </si>
  <si>
    <t>3268144/ 7855253</t>
  </si>
  <si>
    <t>3263541/ 7843843</t>
  </si>
  <si>
    <t>ООО PANDA  CREATOR</t>
  </si>
  <si>
    <t>3248242/ 7817576</t>
  </si>
  <si>
    <t>3286820/ 7885665</t>
  </si>
  <si>
    <t xml:space="preserve">Сувенир
</t>
  </si>
  <si>
    <t xml:space="preserve">Сетевой кабель
</t>
  </si>
  <si>
    <t xml:space="preserve">Люстра
</t>
  </si>
  <si>
    <t xml:space="preserve">Труба
</t>
  </si>
  <si>
    <t xml:space="preserve">Угольник
</t>
  </si>
  <si>
    <t xml:space="preserve">Муфта
</t>
  </si>
  <si>
    <t>9223949/ 9407198</t>
  </si>
  <si>
    <t>ООО OSIYO GLOBAL  PARTNER</t>
  </si>
  <si>
    <t>9217051/ 9399885</t>
  </si>
  <si>
    <t>ООО ABRORBEK TERRA GROUP</t>
  </si>
  <si>
    <t>метр</t>
  </si>
  <si>
    <t>9205578/ 9379971</t>
  </si>
  <si>
    <t>ООО INDEPEND MANAGERS</t>
  </si>
  <si>
    <t>9205556/ 9379831</t>
  </si>
  <si>
    <t>9188857/ 9345431</t>
  </si>
  <si>
    <t>9184128/ 9341822</t>
  </si>
  <si>
    <t xml:space="preserve">ООО BIRJA UNIVERSAL SAVDO </t>
  </si>
  <si>
    <t>9183973/ 9337222</t>
  </si>
  <si>
    <t>ООО MOON- AQUA</t>
  </si>
  <si>
    <t>9141820/ 9273486</t>
  </si>
  <si>
    <t>"SAIDQODIR XOSIYAT"</t>
  </si>
  <si>
    <t>9141818/ 9273485</t>
  </si>
  <si>
    <t>9141816/ 9273422</t>
  </si>
  <si>
    <t>9141813/ 9273430</t>
  </si>
  <si>
    <t xml:space="preserve">TRADE ZONA </t>
  </si>
  <si>
    <t>9141823/ 9273467</t>
  </si>
  <si>
    <t>9141819/ 9273439</t>
  </si>
  <si>
    <t>9141817/ 9273410</t>
  </si>
  <si>
    <t>9141821/ 9273472</t>
  </si>
  <si>
    <t>ООО "CHORTOQ COMPANY"</t>
  </si>
  <si>
    <t xml:space="preserve">Фум лента
</t>
  </si>
  <si>
    <t xml:space="preserve">Маска
</t>
  </si>
  <si>
    <t xml:space="preserve">Мешок
</t>
  </si>
  <si>
    <t xml:space="preserve">Бязь </t>
  </si>
  <si>
    <t xml:space="preserve">Саморез
</t>
  </si>
  <si>
    <t xml:space="preserve">Гипсокартон
</t>
  </si>
  <si>
    <t xml:space="preserve">Штукатурка
</t>
  </si>
  <si>
    <t xml:space="preserve">Пленка полиэтиленовая
</t>
  </si>
  <si>
    <t xml:space="preserve">Алебастр
</t>
  </si>
  <si>
    <t xml:space="preserve">Валик
</t>
  </si>
  <si>
    <t xml:space="preserve">Кисть
</t>
  </si>
  <si>
    <t xml:space="preserve">Краска
</t>
  </si>
  <si>
    <t xml:space="preserve">Скотч </t>
  </si>
  <si>
    <t xml:space="preserve">Шпатлёвка
</t>
  </si>
  <si>
    <t xml:space="preserve">Адресная папка
</t>
  </si>
  <si>
    <t xml:space="preserve">Конверт
</t>
  </si>
  <si>
    <t xml:space="preserve">Веб камера
</t>
  </si>
  <si>
    <t>9141815/ 9273463</t>
  </si>
  <si>
    <t xml:space="preserve">"SAIDQODIR XOSIYAT" </t>
  </si>
  <si>
    <t>9138427/ 9269679</t>
  </si>
  <si>
    <t>СП HUMSAR</t>
  </si>
  <si>
    <t>9138415/ 9268977</t>
  </si>
  <si>
    <t>MChJ "BIO-COSMETICS"</t>
  </si>
  <si>
    <t>9137813/ 9267150</t>
  </si>
  <si>
    <t>ООО UNITED BUSINESS TRADE LTD</t>
  </si>
  <si>
    <t>9137811/ 9267088</t>
  </si>
  <si>
    <t>ООО SHARQ BARAKA SAVDO XIZMATI</t>
  </si>
  <si>
    <t>9134099/ 9260311</t>
  </si>
  <si>
    <t>ООО SYRDARYA GOLDEN GROUP</t>
  </si>
  <si>
    <t>кг</t>
  </si>
  <si>
    <t>9134105/ 9260306</t>
  </si>
  <si>
    <t>ООО "KANS SHOP"</t>
  </si>
  <si>
    <t>9134106/ 9260309</t>
  </si>
  <si>
    <t>9133615/ 9255875</t>
  </si>
  <si>
    <t>ЧП THE SILK ROAD URGENCH</t>
  </si>
  <si>
    <t>9133618/ 9255871</t>
  </si>
  <si>
    <t>СП "SHO MAXIMAL INVEST"</t>
  </si>
  <si>
    <t>9133611/ 9255825</t>
  </si>
  <si>
    <t>ООО IDEAL TORG FORUM</t>
  </si>
  <si>
    <t>9131197/ 9250335</t>
  </si>
  <si>
    <t>СП STROY-LYUKS-BIZNES</t>
  </si>
  <si>
    <t>варақ</t>
  </si>
  <si>
    <t>қоп</t>
  </si>
  <si>
    <t>9131044/ 9250246</t>
  </si>
  <si>
    <t>"ELEKTRASBOBSAVDO" MCHJ</t>
  </si>
  <si>
    <t>9131116/ 9250377</t>
  </si>
  <si>
    <t>ЧП O DILBAR TRADE</t>
  </si>
  <si>
    <t>9131175/ 9250380</t>
  </si>
  <si>
    <t>9130998/ 9250376</t>
  </si>
  <si>
    <t>ООО NODIRBEK SMART-SERVICE</t>
  </si>
  <si>
    <t>9131069/ 9250277</t>
  </si>
  <si>
    <t>ЧП "COLOR  INVEST  TORG"</t>
  </si>
  <si>
    <t>банка</t>
  </si>
  <si>
    <t>9125840/ 9243025</t>
  </si>
  <si>
    <t>Dekos Group XK</t>
  </si>
  <si>
    <t>9124427/ 9241552</t>
  </si>
  <si>
    <t>"YORQIN" X.I.Ch</t>
  </si>
  <si>
    <t>9124432/ 9241456</t>
  </si>
  <si>
    <t>ООО SOHIBBOY'S AUTO BUSINESS</t>
  </si>
  <si>
    <t>9106511/ 9214481</t>
  </si>
  <si>
    <t>ООО GULISTAN TRADE</t>
  </si>
  <si>
    <t>хх</t>
  </si>
  <si>
    <t>Кадастр агентлиги томонидан 2021 йил тўққиз ойида автотранспорт воситаларни харид қилиш ва сақлаш харажатлари тўғрисида 
М А Ъ Л У М О Т</t>
  </si>
  <si>
    <t>Кадастр агентлиги томонидан 2021 йил тўққиз ойида чет-эл меҳмонларини кутиб олиш ва кузатиш учун сарфланган харажатлари тўғрисида 
М А Ъ Л У М О Т</t>
  </si>
  <si>
    <t>20/09-01</t>
  </si>
  <si>
    <t>Бош вазирнинг 16.09.21й 02/1-587-сон дастури</t>
  </si>
  <si>
    <t>(млн сўмда)</t>
  </si>
  <si>
    <t>Кадастр агентлигига 2021 йил IV чоракда  Ер тузиш, геодезия, картография ва давлат кадастри  ишларини бажариш учун республика бюджетидан ажратилиши режалаштирилаётган маблағлар
тўғрисида М А Ъ Л У М О Т</t>
  </si>
  <si>
    <t>IV чорак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</si>
</sst>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_-* #,##0.0_-;\-* #,##0.0_-;_-* &quot;-&quot;??_-;_-@_-"/>
    <numFmt numFmtId="165" formatCode="#,##0.0__;[Red]\-#,##0.0__;\ "/>
    <numFmt numFmtId="166" formatCode="0&quot;.&quot;"/>
    <numFmt numFmtId="167" formatCode="#,##0__;[Red]\-#,##0__;\ "/>
    <numFmt numFmtId="168" formatCode="0.0"/>
    <numFmt numFmtId="169" formatCode="#,##0.0\ _₽"/>
    <numFmt numFmtId="170" formatCode="#,##0.0_ ;[Red]\-#,##0.0\ "/>
  </numFmts>
  <fonts count="19" x14ac:knownFonts="1">
    <font>
      <sz val="11"/>
      <color theme="1"/>
      <name val="Calibri"/>
      <family val="2"/>
      <scheme val="minor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i/>
      <sz val="13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7" fillId="0" borderId="0" applyFont="0" applyFill="0" applyBorder="0" applyAlignment="0" applyProtection="0"/>
    <xf numFmtId="0" fontId="10" fillId="0" borderId="0"/>
  </cellStyleXfs>
  <cellXfs count="177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0" borderId="0" xfId="0" applyFont="1" applyAlignment="1">
      <alignment wrapText="1"/>
    </xf>
    <xf numFmtId="0" fontId="2" fillId="2" borderId="7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right" vertical="center" wrapText="1"/>
    </xf>
    <xf numFmtId="0" fontId="1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3" fontId="2" fillId="2" borderId="1" xfId="1" applyFont="1" applyFill="1" applyBorder="1" applyAlignment="1">
      <alignment horizontal="center" vertical="center" wrapText="1"/>
    </xf>
    <xf numFmtId="164" fontId="1" fillId="2" borderId="1" xfId="1" applyNumberFormat="1" applyFont="1" applyFill="1" applyBorder="1" applyAlignment="1">
      <alignment horizontal="center" vertical="center" wrapText="1"/>
    </xf>
    <xf numFmtId="164" fontId="2" fillId="2" borderId="1" xfId="1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8" fillId="0" borderId="0" xfId="0" applyFont="1"/>
    <xf numFmtId="0" fontId="9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/>
    </xf>
    <xf numFmtId="43" fontId="8" fillId="0" borderId="1" xfId="1" applyFont="1" applyBorder="1" applyAlignment="1">
      <alignment horizontal="center" vertical="center"/>
    </xf>
    <xf numFmtId="43" fontId="8" fillId="0" borderId="11" xfId="1" applyFont="1" applyBorder="1" applyAlignment="1">
      <alignment horizontal="center" vertical="center"/>
    </xf>
    <xf numFmtId="43" fontId="4" fillId="0" borderId="17" xfId="1" applyFont="1" applyBorder="1" applyAlignment="1">
      <alignment horizontal="center"/>
    </xf>
    <xf numFmtId="0" fontId="4" fillId="0" borderId="19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11" fillId="3" borderId="0" xfId="2" applyFont="1" applyFill="1"/>
    <xf numFmtId="0" fontId="11" fillId="3" borderId="0" xfId="2" applyFont="1" applyFill="1" applyAlignment="1">
      <alignment horizontal="left"/>
    </xf>
    <xf numFmtId="0" fontId="13" fillId="3" borderId="0" xfId="2" applyFont="1" applyFill="1"/>
    <xf numFmtId="0" fontId="11" fillId="3" borderId="0" xfId="2" applyFont="1" applyFill="1" applyAlignment="1">
      <alignment horizontal="center"/>
    </xf>
    <xf numFmtId="0" fontId="11" fillId="3" borderId="0" xfId="2" applyFont="1" applyFill="1" applyAlignment="1">
      <alignment vertical="center"/>
    </xf>
    <xf numFmtId="0" fontId="13" fillId="3" borderId="0" xfId="2" applyFont="1" applyFill="1" applyAlignment="1">
      <alignment vertical="center"/>
    </xf>
    <xf numFmtId="165" fontId="13" fillId="3" borderId="24" xfId="2" applyNumberFormat="1" applyFont="1" applyFill="1" applyBorder="1" applyAlignment="1">
      <alignment horizontal="center" vertical="center"/>
    </xf>
    <xf numFmtId="166" fontId="12" fillId="0" borderId="6" xfId="2" applyNumberFormat="1" applyFont="1" applyBorder="1" applyAlignment="1">
      <alignment horizontal="center" vertical="center" wrapText="1"/>
    </xf>
    <xf numFmtId="167" fontId="15" fillId="0" borderId="1" xfId="2" applyNumberFormat="1" applyFont="1" applyBorder="1" applyAlignment="1">
      <alignment horizontal="center" vertical="center" wrapText="1"/>
    </xf>
    <xf numFmtId="169" fontId="16" fillId="0" borderId="1" xfId="2" applyNumberFormat="1" applyFont="1" applyBorder="1" applyAlignment="1">
      <alignment horizontal="center" vertical="center"/>
    </xf>
    <xf numFmtId="169" fontId="16" fillId="0" borderId="7" xfId="2" applyNumberFormat="1" applyFont="1" applyBorder="1" applyAlignment="1">
      <alignment horizontal="center" vertical="center"/>
    </xf>
    <xf numFmtId="1" fontId="17" fillId="3" borderId="1" xfId="2" applyNumberFormat="1" applyFont="1" applyFill="1" applyBorder="1" applyAlignment="1">
      <alignment horizontal="center" vertical="center" wrapText="1"/>
    </xf>
    <xf numFmtId="0" fontId="15" fillId="3" borderId="1" xfId="2" applyFont="1" applyFill="1" applyBorder="1" applyAlignment="1">
      <alignment horizontal="center" vertical="center" wrapText="1"/>
    </xf>
    <xf numFmtId="168" fontId="16" fillId="3" borderId="1" xfId="2" applyNumberFormat="1" applyFont="1" applyFill="1" applyBorder="1" applyAlignment="1">
      <alignment horizontal="center" vertical="center"/>
    </xf>
    <xf numFmtId="168" fontId="16" fillId="3" borderId="7" xfId="2" applyNumberFormat="1" applyFont="1" applyFill="1" applyBorder="1" applyAlignment="1">
      <alignment horizontal="center" vertical="center"/>
    </xf>
    <xf numFmtId="0" fontId="16" fillId="3" borderId="0" xfId="2" applyFont="1" applyFill="1" applyAlignment="1">
      <alignment vertical="center"/>
    </xf>
    <xf numFmtId="166" fontId="13" fillId="3" borderId="9" xfId="2" applyNumberFormat="1" applyFont="1" applyFill="1" applyBorder="1" applyAlignment="1">
      <alignment horizontal="center" vertical="center" wrapText="1"/>
    </xf>
    <xf numFmtId="165" fontId="13" fillId="3" borderId="9" xfId="2" applyNumberFormat="1" applyFont="1" applyFill="1" applyBorder="1" applyAlignment="1">
      <alignment horizontal="center" vertical="center"/>
    </xf>
    <xf numFmtId="166" fontId="12" fillId="3" borderId="6" xfId="2" applyNumberFormat="1" applyFont="1" applyFill="1" applyBorder="1" applyAlignment="1">
      <alignment horizontal="center" vertical="center" wrapText="1"/>
    </xf>
    <xf numFmtId="167" fontId="15" fillId="3" borderId="1" xfId="2" applyNumberFormat="1" applyFont="1" applyFill="1" applyBorder="1" applyAlignment="1">
      <alignment horizontal="center" vertical="center" wrapText="1"/>
    </xf>
    <xf numFmtId="169" fontId="16" fillId="3" borderId="1" xfId="2" applyNumberFormat="1" applyFont="1" applyFill="1" applyBorder="1" applyAlignment="1">
      <alignment horizontal="center" vertical="center"/>
    </xf>
    <xf numFmtId="169" fontId="16" fillId="3" borderId="7" xfId="2" applyNumberFormat="1" applyFont="1" applyFill="1" applyBorder="1" applyAlignment="1">
      <alignment horizontal="center" vertical="center"/>
    </xf>
    <xf numFmtId="169" fontId="13" fillId="3" borderId="9" xfId="2" applyNumberFormat="1" applyFont="1" applyFill="1" applyBorder="1" applyAlignment="1">
      <alignment horizontal="center" vertical="center"/>
    </xf>
    <xf numFmtId="0" fontId="12" fillId="3" borderId="0" xfId="2" applyFont="1" applyFill="1" applyAlignment="1">
      <alignment vertical="center"/>
    </xf>
    <xf numFmtId="0" fontId="16" fillId="3" borderId="0" xfId="2" applyFont="1" applyFill="1"/>
    <xf numFmtId="170" fontId="16" fillId="3" borderId="0" xfId="2" applyNumberFormat="1" applyFont="1" applyFill="1" applyAlignment="1">
      <alignment vertical="center"/>
    </xf>
    <xf numFmtId="168" fontId="11" fillId="3" borderId="1" xfId="2" applyNumberFormat="1" applyFont="1" applyFill="1" applyBorder="1" applyAlignment="1">
      <alignment horizontal="center" vertical="center"/>
    </xf>
    <xf numFmtId="0" fontId="11" fillId="3" borderId="1" xfId="2" applyFont="1" applyFill="1" applyBorder="1" applyAlignment="1">
      <alignment vertical="center" wrapText="1"/>
    </xf>
    <xf numFmtId="167" fontId="14" fillId="3" borderId="4" xfId="2" applyNumberFormat="1" applyFont="1" applyFill="1" applyBorder="1" applyAlignment="1">
      <alignment horizontal="center" vertical="center" wrapText="1"/>
    </xf>
    <xf numFmtId="168" fontId="11" fillId="3" borderId="4" xfId="2" applyNumberFormat="1" applyFont="1" applyFill="1" applyBorder="1" applyAlignment="1">
      <alignment horizontal="center" vertical="center"/>
    </xf>
    <xf numFmtId="168" fontId="11" fillId="3" borderId="5" xfId="2" applyNumberFormat="1" applyFont="1" applyFill="1" applyBorder="1" applyAlignment="1">
      <alignment horizontal="center" vertical="center"/>
    </xf>
    <xf numFmtId="168" fontId="11" fillId="3" borderId="7" xfId="2" applyNumberFormat="1" applyFont="1" applyFill="1" applyBorder="1" applyAlignment="1">
      <alignment horizontal="center" vertical="center"/>
    </xf>
    <xf numFmtId="165" fontId="13" fillId="3" borderId="10" xfId="2" applyNumberFormat="1" applyFont="1" applyFill="1" applyBorder="1" applyAlignment="1">
      <alignment horizontal="center" vertical="center"/>
    </xf>
    <xf numFmtId="169" fontId="13" fillId="3" borderId="10" xfId="2" applyNumberFormat="1" applyFont="1" applyFill="1" applyBorder="1" applyAlignment="1">
      <alignment horizontal="center" vertical="center"/>
    </xf>
    <xf numFmtId="165" fontId="13" fillId="3" borderId="28" xfId="2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17" xfId="0" applyFont="1" applyBorder="1" applyAlignment="1">
      <alignment horizontal="center"/>
    </xf>
    <xf numFmtId="0" fontId="8" fillId="0" borderId="2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43" fontId="2" fillId="2" borderId="11" xfId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64" fontId="1" fillId="3" borderId="1" xfId="1" applyNumberFormat="1" applyFont="1" applyFill="1" applyBorder="1" applyAlignment="1">
      <alignment horizontal="center" vertical="center" wrapText="1"/>
    </xf>
    <xf numFmtId="164" fontId="2" fillId="3" borderId="1" xfId="1" applyNumberFormat="1" applyFont="1" applyFill="1" applyBorder="1" applyAlignment="1">
      <alignment horizontal="center" vertical="center" wrapText="1"/>
    </xf>
    <xf numFmtId="43" fontId="1" fillId="0" borderId="9" xfId="0" applyNumberFormat="1" applyFont="1" applyBorder="1" applyAlignment="1">
      <alignment horizontal="center" vertical="center" wrapText="1"/>
    </xf>
    <xf numFmtId="168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43" fontId="8" fillId="0" borderId="12" xfId="1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/>
    </xf>
    <xf numFmtId="168" fontId="2" fillId="2" borderId="7" xfId="0" applyNumberFormat="1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68" fontId="2" fillId="2" borderId="9" xfId="0" applyNumberFormat="1" applyFont="1" applyFill="1" applyBorder="1" applyAlignment="1">
      <alignment horizontal="center" vertical="center" wrapText="1"/>
    </xf>
    <xf numFmtId="168" fontId="2" fillId="2" borderId="10" xfId="0" applyNumberFormat="1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164" fontId="1" fillId="0" borderId="17" xfId="1" applyNumberFormat="1" applyFont="1" applyBorder="1" applyAlignment="1">
      <alignment horizontal="center" vertical="center" wrapText="1"/>
    </xf>
    <xf numFmtId="164" fontId="1" fillId="0" borderId="18" xfId="1" applyNumberFormat="1" applyFont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164" fontId="1" fillId="2" borderId="17" xfId="1" applyNumberFormat="1" applyFont="1" applyFill="1" applyBorder="1" applyAlignment="1">
      <alignment horizontal="center" vertical="center" wrapText="1"/>
    </xf>
    <xf numFmtId="164" fontId="1" fillId="2" borderId="18" xfId="1" applyNumberFormat="1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9" xfId="0" applyFont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166" fontId="12" fillId="3" borderId="27" xfId="2" applyNumberFormat="1" applyFont="1" applyFill="1" applyBorder="1" applyAlignment="1">
      <alignment horizontal="center" vertical="center" wrapText="1"/>
    </xf>
    <xf numFmtId="166" fontId="12" fillId="3" borderId="24" xfId="2" applyNumberFormat="1" applyFont="1" applyFill="1" applyBorder="1" applyAlignment="1">
      <alignment horizontal="center" vertical="center" wrapText="1"/>
    </xf>
    <xf numFmtId="0" fontId="16" fillId="3" borderId="1" xfId="2" applyFont="1" applyFill="1" applyBorder="1" applyAlignment="1">
      <alignment horizontal="left" vertical="center" wrapText="1"/>
    </xf>
    <xf numFmtId="166" fontId="13" fillId="3" borderId="8" xfId="2" applyNumberFormat="1" applyFont="1" applyFill="1" applyBorder="1" applyAlignment="1">
      <alignment horizontal="center" vertical="center" wrapText="1"/>
    </xf>
    <xf numFmtId="166" fontId="13" fillId="3" borderId="9" xfId="2" applyNumberFormat="1" applyFont="1" applyFill="1" applyBorder="1" applyAlignment="1">
      <alignment horizontal="center" vertical="center" wrapText="1"/>
    </xf>
    <xf numFmtId="0" fontId="11" fillId="3" borderId="1" xfId="2" applyFont="1" applyFill="1" applyBorder="1" applyAlignment="1">
      <alignment horizontal="left" vertical="center" wrapText="1"/>
    </xf>
    <xf numFmtId="166" fontId="12" fillId="3" borderId="3" xfId="2" applyNumberFormat="1" applyFont="1" applyFill="1" applyBorder="1" applyAlignment="1">
      <alignment horizontal="center" vertical="center" wrapText="1"/>
    </xf>
    <xf numFmtId="166" fontId="12" fillId="3" borderId="4" xfId="2" applyNumberFormat="1" applyFont="1" applyFill="1" applyBorder="1" applyAlignment="1">
      <alignment horizontal="center" vertical="center" wrapText="1"/>
    </xf>
    <xf numFmtId="166" fontId="12" fillId="3" borderId="5" xfId="2" applyNumberFormat="1" applyFont="1" applyFill="1" applyBorder="1" applyAlignment="1">
      <alignment horizontal="center" vertical="center" wrapText="1"/>
    </xf>
    <xf numFmtId="0" fontId="11" fillId="3" borderId="1" xfId="2" applyFont="1" applyFill="1" applyBorder="1" applyAlignment="1">
      <alignment vertical="center" wrapText="1"/>
    </xf>
    <xf numFmtId="166" fontId="12" fillId="3" borderId="29" xfId="2" applyNumberFormat="1" applyFont="1" applyFill="1" applyBorder="1" applyAlignment="1">
      <alignment horizontal="center" vertical="center" wrapText="1"/>
    </xf>
    <xf numFmtId="166" fontId="12" fillId="3" borderId="13" xfId="2" applyNumberFormat="1" applyFont="1" applyFill="1" applyBorder="1" applyAlignment="1">
      <alignment horizontal="center" vertical="center" wrapText="1"/>
    </xf>
    <xf numFmtId="166" fontId="12" fillId="3" borderId="30" xfId="2" applyNumberFormat="1" applyFont="1" applyFill="1" applyBorder="1" applyAlignment="1">
      <alignment horizontal="center" vertical="center" wrapText="1"/>
    </xf>
    <xf numFmtId="0" fontId="8" fillId="3" borderId="1" xfId="2" applyFont="1" applyFill="1" applyBorder="1" applyAlignment="1">
      <alignment horizontal="left" vertical="center" wrapText="1"/>
    </xf>
    <xf numFmtId="0" fontId="13" fillId="3" borderId="25" xfId="2" applyFont="1" applyFill="1" applyBorder="1" applyAlignment="1">
      <alignment horizontal="center" vertical="center"/>
    </xf>
    <xf numFmtId="0" fontId="13" fillId="3" borderId="23" xfId="2" applyFont="1" applyFill="1" applyBorder="1" applyAlignment="1">
      <alignment horizontal="center" vertical="center"/>
    </xf>
    <xf numFmtId="0" fontId="13" fillId="3" borderId="26" xfId="2" applyFont="1" applyFill="1" applyBorder="1" applyAlignment="1">
      <alignment horizontal="center" vertical="center"/>
    </xf>
    <xf numFmtId="166" fontId="13" fillId="3" borderId="3" xfId="2" applyNumberFormat="1" applyFont="1" applyFill="1" applyBorder="1" applyAlignment="1">
      <alignment horizontal="center" vertical="center" wrapText="1"/>
    </xf>
    <xf numFmtId="166" fontId="13" fillId="3" borderId="6" xfId="2" applyNumberFormat="1" applyFont="1" applyFill="1" applyBorder="1" applyAlignment="1">
      <alignment horizontal="center" vertical="center" wrapText="1"/>
    </xf>
    <xf numFmtId="0" fontId="13" fillId="3" borderId="4" xfId="2" applyFont="1" applyFill="1" applyBorder="1" applyAlignment="1">
      <alignment horizontal="center" vertical="center" wrapText="1"/>
    </xf>
    <xf numFmtId="0" fontId="15" fillId="3" borderId="1" xfId="2" applyFont="1" applyFill="1" applyBorder="1" applyAlignment="1">
      <alignment horizontal="left" vertical="center" wrapText="1"/>
    </xf>
    <xf numFmtId="0" fontId="13" fillId="3" borderId="0" xfId="2" applyFont="1" applyFill="1" applyAlignment="1">
      <alignment horizontal="center" wrapText="1"/>
    </xf>
    <xf numFmtId="0" fontId="13" fillId="3" borderId="3" xfId="2" applyFont="1" applyFill="1" applyBorder="1" applyAlignment="1">
      <alignment horizontal="center" vertical="center" wrapText="1"/>
    </xf>
    <xf numFmtId="0" fontId="13" fillId="3" borderId="8" xfId="2" applyFont="1" applyFill="1" applyBorder="1" applyAlignment="1">
      <alignment horizontal="center" vertical="center" wrapText="1"/>
    </xf>
    <xf numFmtId="0" fontId="13" fillId="3" borderId="9" xfId="2" applyFont="1" applyFill="1" applyBorder="1" applyAlignment="1">
      <alignment horizontal="center" vertical="center" wrapText="1"/>
    </xf>
    <xf numFmtId="165" fontId="13" fillId="3" borderId="34" xfId="2" applyNumberFormat="1" applyFont="1" applyFill="1" applyBorder="1" applyAlignment="1">
      <alignment horizontal="center" vertical="center" wrapText="1"/>
    </xf>
    <xf numFmtId="165" fontId="13" fillId="3" borderId="35" xfId="2" applyNumberFormat="1" applyFont="1" applyFill="1" applyBorder="1" applyAlignment="1">
      <alignment horizontal="center" vertical="center" wrapText="1"/>
    </xf>
    <xf numFmtId="165" fontId="13" fillId="3" borderId="36" xfId="2" applyNumberFormat="1" applyFont="1" applyFill="1" applyBorder="1" applyAlignment="1">
      <alignment horizontal="center" vertical="center" wrapText="1"/>
    </xf>
    <xf numFmtId="165" fontId="13" fillId="3" borderId="37" xfId="2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2" xr:uid="{62D29BE0-4EC6-4F89-A100-5A3E4DBEE27A}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javascript:scrollText(5421870)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javascript:scrollText(5421883)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javascript:scrollText(5421891)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5"/>
  <sheetViews>
    <sheetView workbookViewId="0">
      <selection activeCell="K12" sqref="K12"/>
    </sheetView>
  </sheetViews>
  <sheetFormatPr defaultRowHeight="16.5" x14ac:dyDescent="0.25"/>
  <cols>
    <col min="1" max="1" width="5.5703125" style="1" customWidth="1"/>
    <col min="2" max="2" width="29.140625" style="1" customWidth="1"/>
    <col min="3" max="3" width="17.5703125" style="1" customWidth="1"/>
    <col min="4" max="6" width="22" style="1" customWidth="1"/>
    <col min="7" max="7" width="25.28515625" style="1" customWidth="1"/>
    <col min="8" max="16384" width="9.140625" style="1"/>
  </cols>
  <sheetData>
    <row r="1" spans="1:7" x14ac:dyDescent="0.25">
      <c r="F1" s="121" t="s">
        <v>14</v>
      </c>
      <c r="G1" s="121"/>
    </row>
    <row r="2" spans="1:7" x14ac:dyDescent="0.25">
      <c r="F2" s="121" t="s">
        <v>15</v>
      </c>
      <c r="G2" s="121"/>
    </row>
    <row r="3" spans="1:7" x14ac:dyDescent="0.25">
      <c r="F3" s="121" t="s">
        <v>16</v>
      </c>
      <c r="G3" s="121"/>
    </row>
    <row r="4" spans="1:7" x14ac:dyDescent="0.25">
      <c r="F4" s="121" t="s">
        <v>17</v>
      </c>
      <c r="G4" s="121"/>
    </row>
    <row r="5" spans="1:7" x14ac:dyDescent="0.25">
      <c r="F5" s="121" t="s">
        <v>18</v>
      </c>
      <c r="G5" s="121"/>
    </row>
    <row r="6" spans="1:7" x14ac:dyDescent="0.25">
      <c r="F6" s="122"/>
      <c r="G6" s="122"/>
    </row>
    <row r="7" spans="1:7" ht="42" customHeight="1" x14ac:dyDescent="0.25">
      <c r="A7" s="120" t="s">
        <v>156</v>
      </c>
      <c r="B7" s="120"/>
      <c r="C7" s="120"/>
      <c r="D7" s="120"/>
      <c r="E7" s="120"/>
      <c r="F7" s="120"/>
      <c r="G7" s="120"/>
    </row>
    <row r="8" spans="1:7" ht="28.5" customHeight="1" x14ac:dyDescent="0.25">
      <c r="A8" s="120" t="s">
        <v>0</v>
      </c>
      <c r="B8" s="120"/>
      <c r="C8" s="120"/>
      <c r="D8" s="120"/>
      <c r="E8" s="120"/>
      <c r="F8" s="120"/>
      <c r="G8" s="120"/>
    </row>
    <row r="9" spans="1:7" x14ac:dyDescent="0.25">
      <c r="A9" s="13"/>
      <c r="B9" s="13"/>
      <c r="C9" s="13"/>
      <c r="D9" s="13"/>
      <c r="E9" s="13"/>
      <c r="F9" s="13"/>
      <c r="G9" s="14" t="s">
        <v>66</v>
      </c>
    </row>
    <row r="10" spans="1:7" ht="31.5" customHeight="1" x14ac:dyDescent="0.25">
      <c r="A10" s="119" t="s">
        <v>1</v>
      </c>
      <c r="B10" s="119" t="s">
        <v>2</v>
      </c>
      <c r="C10" s="119" t="s">
        <v>3</v>
      </c>
      <c r="D10" s="119"/>
      <c r="E10" s="119"/>
      <c r="F10" s="119"/>
      <c r="G10" s="119"/>
    </row>
    <row r="11" spans="1:7" x14ac:dyDescent="0.25">
      <c r="A11" s="119"/>
      <c r="B11" s="119"/>
      <c r="C11" s="119" t="s">
        <v>4</v>
      </c>
      <c r="D11" s="119" t="s">
        <v>5</v>
      </c>
      <c r="E11" s="119"/>
      <c r="F11" s="119"/>
      <c r="G11" s="119"/>
    </row>
    <row r="12" spans="1:7" ht="132" x14ac:dyDescent="0.25">
      <c r="A12" s="119"/>
      <c r="B12" s="119"/>
      <c r="C12" s="119"/>
      <c r="D12" s="80" t="s">
        <v>6</v>
      </c>
      <c r="E12" s="80" t="s">
        <v>7</v>
      </c>
      <c r="F12" s="80" t="s">
        <v>8</v>
      </c>
      <c r="G12" s="80" t="s">
        <v>9</v>
      </c>
    </row>
    <row r="13" spans="1:7" x14ac:dyDescent="0.25">
      <c r="A13" s="82" t="s">
        <v>10</v>
      </c>
      <c r="B13" s="82" t="s">
        <v>63</v>
      </c>
      <c r="C13" s="19">
        <f>+D13+E13+F13+G13</f>
        <v>60117971.700000003</v>
      </c>
      <c r="D13" s="20">
        <v>2568005.6</v>
      </c>
      <c r="E13" s="20">
        <v>634289.1</v>
      </c>
      <c r="F13" s="20">
        <v>56915677</v>
      </c>
      <c r="G13" s="82"/>
    </row>
    <row r="14" spans="1:7" ht="33" x14ac:dyDescent="0.25">
      <c r="A14" s="88" t="s">
        <v>11</v>
      </c>
      <c r="B14" s="88" t="s">
        <v>64</v>
      </c>
      <c r="C14" s="89">
        <f>+D14+E14+F14+G14</f>
        <v>404336</v>
      </c>
      <c r="D14" s="90">
        <v>234090</v>
      </c>
      <c r="E14" s="90">
        <v>57936</v>
      </c>
      <c r="F14" s="90">
        <v>112310</v>
      </c>
      <c r="G14" s="88"/>
    </row>
    <row r="15" spans="1:7" x14ac:dyDescent="0.25">
      <c r="A15" s="119" t="s">
        <v>13</v>
      </c>
      <c r="B15" s="119"/>
      <c r="C15" s="19">
        <f>+C13+C14</f>
        <v>60522307.700000003</v>
      </c>
      <c r="D15" s="19">
        <f>+D13+D14</f>
        <v>2802095.6</v>
      </c>
      <c r="E15" s="19">
        <f>+E13+E14</f>
        <v>692225.1</v>
      </c>
      <c r="F15" s="19">
        <f>+F13+F14</f>
        <v>57027987</v>
      </c>
      <c r="G15" s="80">
        <f t="shared" ref="G15" si="0">+G13+G14</f>
        <v>0</v>
      </c>
    </row>
  </sheetData>
  <mergeCells count="14">
    <mergeCell ref="A7:G7"/>
    <mergeCell ref="A8:G8"/>
    <mergeCell ref="F1:G1"/>
    <mergeCell ref="F2:G2"/>
    <mergeCell ref="F3:G3"/>
    <mergeCell ref="F4:G4"/>
    <mergeCell ref="F5:G5"/>
    <mergeCell ref="F6:G6"/>
    <mergeCell ref="A15:B15"/>
    <mergeCell ref="A10:A12"/>
    <mergeCell ref="B10:B12"/>
    <mergeCell ref="C10:G10"/>
    <mergeCell ref="C11:C12"/>
    <mergeCell ref="D11:G11"/>
  </mergeCells>
  <pageMargins left="0.70866141732283472" right="0.70866141732283472" top="0.74803149606299213" bottom="0.74803149606299213" header="0.31496062992125984" footer="0.31496062992125984"/>
  <pageSetup paperSize="9" scale="91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9EEB61-4DF0-425B-993E-CEEC92DFAABD}">
  <sheetPr>
    <tabColor rgb="FFFFFF00"/>
    <pageSetUpPr fitToPage="1"/>
  </sheetPr>
  <dimension ref="A1:J15"/>
  <sheetViews>
    <sheetView workbookViewId="0">
      <selection activeCell="D17" sqref="D17"/>
    </sheetView>
  </sheetViews>
  <sheetFormatPr defaultRowHeight="16.5" x14ac:dyDescent="0.25"/>
  <cols>
    <col min="1" max="1" width="4.42578125" style="1" bestFit="1" customWidth="1"/>
    <col min="2" max="2" width="15.28515625" style="1" customWidth="1"/>
    <col min="3" max="3" width="19" style="1" customWidth="1"/>
    <col min="4" max="5" width="13.28515625" style="1" customWidth="1"/>
    <col min="6" max="7" width="12.5703125" style="1" customWidth="1"/>
    <col min="8" max="8" width="17.140625" style="1" customWidth="1"/>
    <col min="9" max="9" width="19.140625" style="1" customWidth="1"/>
    <col min="10" max="10" width="23.140625" style="1" customWidth="1"/>
    <col min="11" max="16384" width="9.140625" style="1"/>
  </cols>
  <sheetData>
    <row r="1" spans="1:10" x14ac:dyDescent="0.25">
      <c r="H1" s="121" t="s">
        <v>30</v>
      </c>
      <c r="I1" s="121"/>
      <c r="J1" s="121"/>
    </row>
    <row r="2" spans="1:10" x14ac:dyDescent="0.25">
      <c r="H2" s="121" t="s">
        <v>15</v>
      </c>
      <c r="I2" s="121"/>
      <c r="J2" s="121"/>
    </row>
    <row r="3" spans="1:10" x14ac:dyDescent="0.25">
      <c r="H3" s="121" t="s">
        <v>31</v>
      </c>
      <c r="I3" s="121"/>
      <c r="J3" s="121"/>
    </row>
    <row r="4" spans="1:10" x14ac:dyDescent="0.25">
      <c r="H4" s="121" t="s">
        <v>32</v>
      </c>
      <c r="I4" s="121"/>
      <c r="J4" s="121"/>
    </row>
    <row r="5" spans="1:10" x14ac:dyDescent="0.25">
      <c r="H5" s="121" t="s">
        <v>33</v>
      </c>
      <c r="I5" s="121"/>
      <c r="J5" s="121"/>
    </row>
    <row r="7" spans="1:10" ht="18.75" x14ac:dyDescent="0.25">
      <c r="A7" s="120" t="s">
        <v>155</v>
      </c>
      <c r="B7" s="120"/>
      <c r="C7" s="120"/>
      <c r="D7" s="120"/>
      <c r="E7" s="120"/>
      <c r="F7" s="120"/>
      <c r="G7" s="120"/>
      <c r="H7" s="120"/>
      <c r="I7" s="120"/>
      <c r="J7" s="120"/>
    </row>
    <row r="8" spans="1:10" ht="18.75" x14ac:dyDescent="0.25">
      <c r="A8" s="120" t="s">
        <v>19</v>
      </c>
      <c r="B8" s="120"/>
      <c r="C8" s="120"/>
      <c r="D8" s="120"/>
      <c r="E8" s="120"/>
      <c r="F8" s="120"/>
      <c r="G8" s="120"/>
      <c r="H8" s="120"/>
      <c r="I8" s="120"/>
      <c r="J8" s="120"/>
    </row>
    <row r="9" spans="1:10" x14ac:dyDescent="0.25">
      <c r="J9" s="1" t="s">
        <v>72</v>
      </c>
    </row>
    <row r="10" spans="1:10" ht="34.5" customHeight="1" x14ac:dyDescent="0.25">
      <c r="A10" s="119" t="s">
        <v>1</v>
      </c>
      <c r="B10" s="119" t="s">
        <v>20</v>
      </c>
      <c r="C10" s="119" t="s">
        <v>21</v>
      </c>
      <c r="D10" s="119" t="s">
        <v>22</v>
      </c>
      <c r="E10" s="119" t="s">
        <v>23</v>
      </c>
      <c r="F10" s="123" t="s">
        <v>24</v>
      </c>
      <c r="G10" s="123"/>
      <c r="H10" s="119" t="s">
        <v>73</v>
      </c>
      <c r="I10" s="119" t="s">
        <v>74</v>
      </c>
      <c r="J10" s="119" t="s">
        <v>25</v>
      </c>
    </row>
    <row r="11" spans="1:10" ht="120.75" customHeight="1" x14ac:dyDescent="0.25">
      <c r="A11" s="119"/>
      <c r="B11" s="119"/>
      <c r="C11" s="119"/>
      <c r="D11" s="119"/>
      <c r="E11" s="119"/>
      <c r="F11" s="4" t="s">
        <v>26</v>
      </c>
      <c r="G11" s="4" t="s">
        <v>27</v>
      </c>
      <c r="H11" s="119"/>
      <c r="I11" s="119"/>
      <c r="J11" s="119"/>
    </row>
    <row r="12" spans="1:10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</row>
    <row r="15" spans="1:10" ht="50.25" customHeight="1" x14ac:dyDescent="0.25">
      <c r="A15" s="124" t="s">
        <v>29</v>
      </c>
      <c r="B15" s="124"/>
      <c r="C15" s="124"/>
      <c r="D15" s="124"/>
      <c r="E15" s="124"/>
      <c r="F15" s="124"/>
      <c r="G15" s="124"/>
      <c r="H15" s="124"/>
      <c r="I15" s="124"/>
      <c r="J15" s="124"/>
    </row>
  </sheetData>
  <mergeCells count="17">
    <mergeCell ref="A15:J15"/>
    <mergeCell ref="A8:J8"/>
    <mergeCell ref="H1:J1"/>
    <mergeCell ref="H2:J2"/>
    <mergeCell ref="H3:J3"/>
    <mergeCell ref="H4:J4"/>
    <mergeCell ref="H5:J5"/>
    <mergeCell ref="A7:J7"/>
    <mergeCell ref="A10:A11"/>
    <mergeCell ref="B10:B11"/>
    <mergeCell ref="C10:C11"/>
    <mergeCell ref="D10:D11"/>
    <mergeCell ref="E10:E11"/>
    <mergeCell ref="F10:G10"/>
    <mergeCell ref="H10:H11"/>
    <mergeCell ref="I10:I11"/>
    <mergeCell ref="J10:J11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7F393A-667C-4278-B4D6-02F6EBF181E8}">
  <sheetPr>
    <pageSetUpPr fitToPage="1"/>
  </sheetPr>
  <dimension ref="A1:F25"/>
  <sheetViews>
    <sheetView topLeftCell="A7" zoomScale="55" zoomScaleNormal="55" workbookViewId="0">
      <selection activeCell="E26" sqref="E26"/>
    </sheetView>
  </sheetViews>
  <sheetFormatPr defaultRowHeight="16.5" x14ac:dyDescent="0.25"/>
  <cols>
    <col min="1" max="1" width="4.7109375" style="1" bestFit="1" customWidth="1"/>
    <col min="2" max="2" width="9.140625" style="1"/>
    <col min="3" max="3" width="53.28515625" style="1" customWidth="1"/>
    <col min="4" max="4" width="14.7109375" style="1" customWidth="1"/>
    <col min="5" max="5" width="17.5703125" style="1" bestFit="1" customWidth="1"/>
    <col min="6" max="6" width="20.85546875" style="1" customWidth="1"/>
    <col min="7" max="16384" width="9.140625" style="1"/>
  </cols>
  <sheetData>
    <row r="1" spans="1:6" x14ac:dyDescent="0.25">
      <c r="D1" s="121" t="s">
        <v>30</v>
      </c>
      <c r="E1" s="121"/>
      <c r="F1" s="121"/>
    </row>
    <row r="2" spans="1:6" x14ac:dyDescent="0.25">
      <c r="D2" s="121" t="s">
        <v>15</v>
      </c>
      <c r="E2" s="121"/>
      <c r="F2" s="121"/>
    </row>
    <row r="3" spans="1:6" x14ac:dyDescent="0.25">
      <c r="D3" s="121" t="s">
        <v>31</v>
      </c>
      <c r="E3" s="121"/>
      <c r="F3" s="121"/>
    </row>
    <row r="4" spans="1:6" x14ac:dyDescent="0.25">
      <c r="D4" s="121" t="s">
        <v>32</v>
      </c>
      <c r="E4" s="121"/>
      <c r="F4" s="121"/>
    </row>
    <row r="5" spans="1:6" x14ac:dyDescent="0.25">
      <c r="D5" s="121" t="s">
        <v>34</v>
      </c>
      <c r="E5" s="121"/>
      <c r="F5" s="121"/>
    </row>
    <row r="6" spans="1:6" x14ac:dyDescent="0.25">
      <c r="A6" s="122"/>
      <c r="B6" s="122"/>
      <c r="C6" s="122"/>
      <c r="D6" s="122"/>
      <c r="E6" s="122"/>
      <c r="F6" s="122"/>
    </row>
    <row r="7" spans="1:6" ht="41.25" customHeight="1" x14ac:dyDescent="0.25">
      <c r="A7" s="120" t="s">
        <v>154</v>
      </c>
      <c r="B7" s="120"/>
      <c r="C7" s="120"/>
      <c r="D7" s="120"/>
      <c r="E7" s="120"/>
      <c r="F7" s="120"/>
    </row>
    <row r="8" spans="1:6" ht="31.5" customHeight="1" x14ac:dyDescent="0.25">
      <c r="A8" s="120" t="s">
        <v>19</v>
      </c>
      <c r="B8" s="120"/>
      <c r="C8" s="120"/>
      <c r="D8" s="120"/>
      <c r="E8" s="120"/>
      <c r="F8" s="120"/>
    </row>
    <row r="9" spans="1:6" ht="17.25" thickBot="1" x14ac:dyDescent="0.3">
      <c r="A9" s="11"/>
      <c r="B9" s="11"/>
      <c r="C9" s="11"/>
      <c r="D9" s="11"/>
      <c r="E9" s="11"/>
      <c r="F9" s="12" t="s">
        <v>66</v>
      </c>
    </row>
    <row r="10" spans="1:6" ht="69.75" customHeight="1" x14ac:dyDescent="0.25">
      <c r="A10" s="128" t="s">
        <v>1</v>
      </c>
      <c r="B10" s="130" t="s">
        <v>35</v>
      </c>
      <c r="C10" s="130" t="s">
        <v>36</v>
      </c>
      <c r="D10" s="130" t="s">
        <v>37</v>
      </c>
      <c r="E10" s="130"/>
      <c r="F10" s="131" t="s">
        <v>38</v>
      </c>
    </row>
    <row r="11" spans="1:6" ht="31.5" customHeight="1" x14ac:dyDescent="0.25">
      <c r="A11" s="129"/>
      <c r="B11" s="119"/>
      <c r="C11" s="119"/>
      <c r="D11" s="3" t="s">
        <v>39</v>
      </c>
      <c r="E11" s="3" t="s">
        <v>40</v>
      </c>
      <c r="F11" s="132"/>
    </row>
    <row r="12" spans="1:6" ht="99" x14ac:dyDescent="0.25">
      <c r="A12" s="126" t="s">
        <v>10</v>
      </c>
      <c r="B12" s="127" t="s">
        <v>41</v>
      </c>
      <c r="C12" s="5" t="s">
        <v>42</v>
      </c>
      <c r="D12" s="2">
        <v>14</v>
      </c>
      <c r="E12" s="18">
        <v>97095.8</v>
      </c>
      <c r="F12" s="7" t="s">
        <v>65</v>
      </c>
    </row>
    <row r="13" spans="1:6" ht="99" x14ac:dyDescent="0.25">
      <c r="A13" s="126"/>
      <c r="B13" s="127"/>
      <c r="C13" s="5" t="s">
        <v>43</v>
      </c>
      <c r="D13" s="2">
        <v>33</v>
      </c>
      <c r="E13" s="18">
        <v>99825.2</v>
      </c>
      <c r="F13" s="7" t="s">
        <v>65</v>
      </c>
    </row>
    <row r="14" spans="1:6" x14ac:dyDescent="0.25">
      <c r="A14" s="126"/>
      <c r="B14" s="127"/>
      <c r="C14" s="5" t="s">
        <v>44</v>
      </c>
      <c r="D14" s="2"/>
      <c r="E14" s="18"/>
      <c r="F14" s="7"/>
    </row>
    <row r="15" spans="1:6" x14ac:dyDescent="0.25">
      <c r="A15" s="126"/>
      <c r="B15" s="127"/>
      <c r="C15" s="5" t="s">
        <v>45</v>
      </c>
      <c r="D15" s="2"/>
      <c r="E15" s="18"/>
      <c r="F15" s="7"/>
    </row>
    <row r="16" spans="1:6" ht="99" x14ac:dyDescent="0.25">
      <c r="A16" s="126" t="s">
        <v>11</v>
      </c>
      <c r="B16" s="127" t="s">
        <v>46</v>
      </c>
      <c r="C16" s="5" t="s">
        <v>42</v>
      </c>
      <c r="D16" s="2">
        <v>4</v>
      </c>
      <c r="E16" s="18">
        <v>81284</v>
      </c>
      <c r="F16" s="7" t="s">
        <v>65</v>
      </c>
    </row>
    <row r="17" spans="1:6" ht="99" x14ac:dyDescent="0.25">
      <c r="A17" s="126"/>
      <c r="B17" s="127"/>
      <c r="C17" s="5" t="s">
        <v>43</v>
      </c>
      <c r="D17" s="2">
        <v>53</v>
      </c>
      <c r="E17" s="18">
        <v>226486.7</v>
      </c>
      <c r="F17" s="7" t="s">
        <v>65</v>
      </c>
    </row>
    <row r="18" spans="1:6" x14ac:dyDescent="0.25">
      <c r="A18" s="126"/>
      <c r="B18" s="127"/>
      <c r="C18" s="5" t="s">
        <v>44</v>
      </c>
      <c r="D18" s="2"/>
      <c r="E18" s="18"/>
      <c r="F18" s="7"/>
    </row>
    <row r="19" spans="1:6" x14ac:dyDescent="0.25">
      <c r="A19" s="126"/>
      <c r="B19" s="127"/>
      <c r="C19" s="5" t="s">
        <v>45</v>
      </c>
      <c r="D19" s="2"/>
      <c r="E19" s="18"/>
      <c r="F19" s="7"/>
    </row>
    <row r="20" spans="1:6" s="77" customFormat="1" ht="99" x14ac:dyDescent="0.25">
      <c r="A20" s="133" t="s">
        <v>12</v>
      </c>
      <c r="B20" s="127" t="s">
        <v>151</v>
      </c>
      <c r="C20" s="5" t="s">
        <v>42</v>
      </c>
      <c r="D20" s="78">
        <v>55</v>
      </c>
      <c r="E20" s="86">
        <v>760363.2</v>
      </c>
      <c r="F20" s="7" t="s">
        <v>65</v>
      </c>
    </row>
    <row r="21" spans="1:6" s="77" customFormat="1" ht="99" x14ac:dyDescent="0.25">
      <c r="A21" s="134"/>
      <c r="B21" s="127"/>
      <c r="C21" s="5" t="s">
        <v>43</v>
      </c>
      <c r="D21" s="78">
        <v>6573</v>
      </c>
      <c r="E21" s="86">
        <v>730356.9</v>
      </c>
      <c r="F21" s="7" t="s">
        <v>65</v>
      </c>
    </row>
    <row r="22" spans="1:6" s="77" customFormat="1" ht="66" x14ac:dyDescent="0.25">
      <c r="A22" s="134"/>
      <c r="B22" s="127"/>
      <c r="C22" s="5" t="s">
        <v>152</v>
      </c>
      <c r="D22" s="78">
        <v>3</v>
      </c>
      <c r="E22" s="86">
        <v>18000</v>
      </c>
      <c r="F22" s="7" t="s">
        <v>153</v>
      </c>
    </row>
    <row r="23" spans="1:6" s="77" customFormat="1" x14ac:dyDescent="0.25">
      <c r="A23" s="134"/>
      <c r="B23" s="127"/>
      <c r="C23" s="5" t="s">
        <v>44</v>
      </c>
      <c r="D23" s="78"/>
      <c r="E23" s="86"/>
      <c r="F23" s="87"/>
    </row>
    <row r="24" spans="1:6" s="77" customFormat="1" x14ac:dyDescent="0.25">
      <c r="A24" s="135"/>
      <c r="B24" s="127"/>
      <c r="C24" s="5" t="s">
        <v>45</v>
      </c>
      <c r="D24" s="78"/>
      <c r="E24" s="86"/>
      <c r="F24" s="87"/>
    </row>
    <row r="25" spans="1:6" ht="16.5" customHeight="1" thickBot="1" x14ac:dyDescent="0.3">
      <c r="A25" s="8"/>
      <c r="B25" s="125" t="s">
        <v>13</v>
      </c>
      <c r="C25" s="125"/>
      <c r="D25" s="9">
        <f>SUM(D12:D24)</f>
        <v>6735</v>
      </c>
      <c r="E25" s="91">
        <f>SUM(E12:E24)</f>
        <v>2013411.7999999998</v>
      </c>
      <c r="F25" s="10"/>
    </row>
  </sheetData>
  <mergeCells count="20">
    <mergeCell ref="A20:A24"/>
    <mergeCell ref="B20:B24"/>
    <mergeCell ref="A12:A15"/>
    <mergeCell ref="B12:B15"/>
    <mergeCell ref="B25:C25"/>
    <mergeCell ref="D1:F1"/>
    <mergeCell ref="D2:F2"/>
    <mergeCell ref="D3:F3"/>
    <mergeCell ref="D4:F4"/>
    <mergeCell ref="D5:F5"/>
    <mergeCell ref="A6:F6"/>
    <mergeCell ref="A8:F8"/>
    <mergeCell ref="A7:F7"/>
    <mergeCell ref="A16:A19"/>
    <mergeCell ref="B16:B19"/>
    <mergeCell ref="A10:A11"/>
    <mergeCell ref="B10:B11"/>
    <mergeCell ref="C10:C11"/>
    <mergeCell ref="D10:E10"/>
    <mergeCell ref="F10:F11"/>
  </mergeCells>
  <printOptions horizontalCentered="1" verticalCentered="1"/>
  <pageMargins left="0.70866141732283472" right="0.70866141732283472" top="0.42" bottom="0.74803149606299213" header="0.31496062992125984" footer="0.31496062992125984"/>
  <pageSetup paperSize="9" scale="73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E8C0AE-CA03-4AEE-A6A8-C912F9C59C47}">
  <dimension ref="A1:L32"/>
  <sheetViews>
    <sheetView view="pageBreakPreview" topLeftCell="A5" zoomScale="60" zoomScaleNormal="55" workbookViewId="0">
      <selection activeCell="A14" sqref="A14:A31"/>
    </sheetView>
  </sheetViews>
  <sheetFormatPr defaultRowHeight="16.5" x14ac:dyDescent="0.25"/>
  <cols>
    <col min="1" max="1" width="5.28515625" style="1" customWidth="1"/>
    <col min="2" max="2" width="12" style="1" customWidth="1"/>
    <col min="3" max="3" width="16.28515625" style="1" customWidth="1"/>
    <col min="4" max="4" width="16.85546875" style="1" customWidth="1"/>
    <col min="5" max="5" width="17.7109375" style="1" customWidth="1"/>
    <col min="6" max="6" width="15.42578125" style="1" customWidth="1"/>
    <col min="7" max="7" width="14.5703125" style="1" customWidth="1"/>
    <col min="8" max="8" width="13.5703125" style="1" customWidth="1"/>
    <col min="9" max="12" width="17.7109375" style="1" customWidth="1"/>
    <col min="13" max="16384" width="9.140625" style="1"/>
  </cols>
  <sheetData>
    <row r="1" spans="1:12" x14ac:dyDescent="0.25">
      <c r="J1" s="121" t="s">
        <v>30</v>
      </c>
      <c r="K1" s="121"/>
      <c r="L1" s="121"/>
    </row>
    <row r="2" spans="1:12" x14ac:dyDescent="0.25">
      <c r="J2" s="121" t="s">
        <v>15</v>
      </c>
      <c r="K2" s="121"/>
      <c r="L2" s="121"/>
    </row>
    <row r="3" spans="1:12" x14ac:dyDescent="0.25">
      <c r="J3" s="121" t="s">
        <v>31</v>
      </c>
      <c r="K3" s="121"/>
      <c r="L3" s="121"/>
    </row>
    <row r="4" spans="1:12" x14ac:dyDescent="0.25">
      <c r="J4" s="121" t="s">
        <v>32</v>
      </c>
      <c r="K4" s="121"/>
      <c r="L4" s="121"/>
    </row>
    <row r="5" spans="1:12" x14ac:dyDescent="0.25">
      <c r="J5" s="121" t="s">
        <v>56</v>
      </c>
      <c r="K5" s="121"/>
      <c r="L5" s="121"/>
    </row>
    <row r="9" spans="1:12" ht="61.5" customHeight="1" x14ac:dyDescent="0.25">
      <c r="A9" s="120" t="s">
        <v>157</v>
      </c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</row>
    <row r="10" spans="1:12" ht="18.75" x14ac:dyDescent="0.25">
      <c r="A10" s="120" t="s">
        <v>19</v>
      </c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</row>
    <row r="11" spans="1:12" ht="17.25" thickBot="1" x14ac:dyDescent="0.3"/>
    <row r="12" spans="1:12" ht="132" x14ac:dyDescent="0.25">
      <c r="A12" s="128" t="s">
        <v>1</v>
      </c>
      <c r="B12" s="130" t="s">
        <v>35</v>
      </c>
      <c r="C12" s="130" t="s">
        <v>47</v>
      </c>
      <c r="D12" s="130" t="s">
        <v>48</v>
      </c>
      <c r="E12" s="130" t="s">
        <v>49</v>
      </c>
      <c r="F12" s="130" t="s">
        <v>50</v>
      </c>
      <c r="G12" s="138" t="s">
        <v>24</v>
      </c>
      <c r="H12" s="138"/>
      <c r="I12" s="130" t="s">
        <v>51</v>
      </c>
      <c r="J12" s="130" t="s">
        <v>52</v>
      </c>
      <c r="K12" s="130" t="s">
        <v>53</v>
      </c>
      <c r="L12" s="84" t="s">
        <v>54</v>
      </c>
    </row>
    <row r="13" spans="1:12" ht="33" x14ac:dyDescent="0.25">
      <c r="A13" s="129"/>
      <c r="B13" s="119"/>
      <c r="C13" s="119"/>
      <c r="D13" s="119"/>
      <c r="E13" s="119"/>
      <c r="F13" s="119"/>
      <c r="G13" s="81" t="s">
        <v>26</v>
      </c>
      <c r="H13" s="81" t="s">
        <v>27</v>
      </c>
      <c r="I13" s="119"/>
      <c r="J13" s="119"/>
      <c r="K13" s="119"/>
      <c r="L13" s="85" t="s">
        <v>55</v>
      </c>
    </row>
    <row r="14" spans="1:12" ht="66" customHeight="1" x14ac:dyDescent="0.25">
      <c r="A14" s="83">
        <v>1</v>
      </c>
      <c r="B14" s="82" t="s">
        <v>196</v>
      </c>
      <c r="C14" s="82" t="s">
        <v>158</v>
      </c>
      <c r="D14" s="127" t="s">
        <v>161</v>
      </c>
      <c r="E14" s="82" t="s">
        <v>68</v>
      </c>
      <c r="F14" s="82" t="s">
        <v>203</v>
      </c>
      <c r="G14" s="82" t="s">
        <v>159</v>
      </c>
      <c r="H14" s="82">
        <v>307168402</v>
      </c>
      <c r="I14" s="82" t="s">
        <v>70</v>
      </c>
      <c r="J14" s="82">
        <v>4</v>
      </c>
      <c r="K14" s="82">
        <v>36900</v>
      </c>
      <c r="L14" s="7">
        <f>+J14*K14</f>
        <v>147600</v>
      </c>
    </row>
    <row r="15" spans="1:12" ht="49.5" x14ac:dyDescent="0.25">
      <c r="A15" s="83">
        <v>2</v>
      </c>
      <c r="B15" s="82" t="s">
        <v>196</v>
      </c>
      <c r="C15" s="82" t="s">
        <v>160</v>
      </c>
      <c r="D15" s="127"/>
      <c r="E15" s="82" t="s">
        <v>68</v>
      </c>
      <c r="F15" s="82" t="s">
        <v>203</v>
      </c>
      <c r="G15" s="82" t="s">
        <v>159</v>
      </c>
      <c r="H15" s="82">
        <v>307168402</v>
      </c>
      <c r="I15" s="82" t="s">
        <v>70</v>
      </c>
      <c r="J15" s="82">
        <v>8</v>
      </c>
      <c r="K15" s="82">
        <v>24600</v>
      </c>
      <c r="L15" s="7">
        <f>+J15*K15</f>
        <v>196800</v>
      </c>
    </row>
    <row r="16" spans="1:12" ht="82.5" x14ac:dyDescent="0.25">
      <c r="A16" s="83">
        <v>3</v>
      </c>
      <c r="B16" s="82" t="s">
        <v>196</v>
      </c>
      <c r="C16" s="82" t="s">
        <v>162</v>
      </c>
      <c r="D16" s="82" t="s">
        <v>67</v>
      </c>
      <c r="E16" s="82" t="s">
        <v>68</v>
      </c>
      <c r="F16" s="82" t="s">
        <v>204</v>
      </c>
      <c r="G16" s="82" t="s">
        <v>163</v>
      </c>
      <c r="H16" s="82">
        <v>308508483</v>
      </c>
      <c r="I16" s="82" t="s">
        <v>70</v>
      </c>
      <c r="J16" s="82">
        <v>1</v>
      </c>
      <c r="K16" s="82">
        <v>26854.1</v>
      </c>
      <c r="L16" s="7">
        <f>+K16</f>
        <v>26854.1</v>
      </c>
    </row>
    <row r="17" spans="1:12" ht="82.5" x14ac:dyDescent="0.25">
      <c r="A17" s="113">
        <f>+A16+1</f>
        <v>4</v>
      </c>
      <c r="B17" s="82" t="s">
        <v>196</v>
      </c>
      <c r="C17" s="93" t="s">
        <v>165</v>
      </c>
      <c r="D17" s="82" t="s">
        <v>67</v>
      </c>
      <c r="E17" s="93" t="s">
        <v>164</v>
      </c>
      <c r="F17" s="82" t="s">
        <v>195</v>
      </c>
      <c r="G17" s="93" t="s">
        <v>159</v>
      </c>
      <c r="H17" s="82">
        <v>307168402</v>
      </c>
      <c r="I17" s="93" t="s">
        <v>79</v>
      </c>
      <c r="J17" s="82">
        <v>2</v>
      </c>
      <c r="K17" s="92">
        <v>38250</v>
      </c>
      <c r="L17" s="100">
        <f>+J17*K17</f>
        <v>76500</v>
      </c>
    </row>
    <row r="18" spans="1:12" ht="82.5" x14ac:dyDescent="0.25">
      <c r="A18" s="113">
        <f t="shared" ref="A18:A31" si="0">+A17+1</f>
        <v>5</v>
      </c>
      <c r="B18" s="82" t="s">
        <v>196</v>
      </c>
      <c r="C18" s="93" t="s">
        <v>168</v>
      </c>
      <c r="D18" s="82" t="s">
        <v>67</v>
      </c>
      <c r="E18" s="93" t="s">
        <v>164</v>
      </c>
      <c r="F18" s="82" t="s">
        <v>193</v>
      </c>
      <c r="G18" s="93" t="s">
        <v>194</v>
      </c>
      <c r="H18" s="93">
        <v>307849693</v>
      </c>
      <c r="I18" s="93" t="s">
        <v>70</v>
      </c>
      <c r="J18" s="82">
        <v>10</v>
      </c>
      <c r="K18" s="92">
        <v>4080</v>
      </c>
      <c r="L18" s="100">
        <f t="shared" ref="L18:L28" si="1">+J18*K18</f>
        <v>40800</v>
      </c>
    </row>
    <row r="19" spans="1:12" ht="82.5" x14ac:dyDescent="0.25">
      <c r="A19" s="113">
        <f t="shared" si="0"/>
        <v>6</v>
      </c>
      <c r="B19" s="82" t="s">
        <v>196</v>
      </c>
      <c r="C19" s="93" t="s">
        <v>170</v>
      </c>
      <c r="D19" s="82" t="s">
        <v>67</v>
      </c>
      <c r="E19" s="93" t="s">
        <v>164</v>
      </c>
      <c r="F19" s="82" t="s">
        <v>189</v>
      </c>
      <c r="G19" s="93" t="s">
        <v>191</v>
      </c>
      <c r="H19" s="93">
        <v>201354154</v>
      </c>
      <c r="I19" s="93" t="s">
        <v>70</v>
      </c>
      <c r="J19" s="82">
        <v>1</v>
      </c>
      <c r="K19" s="92">
        <v>7800</v>
      </c>
      <c r="L19" s="100">
        <f t="shared" si="1"/>
        <v>7800</v>
      </c>
    </row>
    <row r="20" spans="1:12" ht="82.5" x14ac:dyDescent="0.25">
      <c r="A20" s="113">
        <f t="shared" si="0"/>
        <v>7</v>
      </c>
      <c r="B20" s="82" t="s">
        <v>196</v>
      </c>
      <c r="C20" s="93" t="s">
        <v>170</v>
      </c>
      <c r="D20" s="82" t="s">
        <v>67</v>
      </c>
      <c r="E20" s="93" t="s">
        <v>164</v>
      </c>
      <c r="F20" s="82" t="s">
        <v>190</v>
      </c>
      <c r="G20" s="93" t="s">
        <v>192</v>
      </c>
      <c r="H20" s="93">
        <v>200220805</v>
      </c>
      <c r="I20" s="93" t="s">
        <v>70</v>
      </c>
      <c r="J20" s="82">
        <v>1</v>
      </c>
      <c r="K20" s="92">
        <v>7777.8</v>
      </c>
      <c r="L20" s="100">
        <f t="shared" si="1"/>
        <v>7777.8</v>
      </c>
    </row>
    <row r="21" spans="1:12" ht="82.5" x14ac:dyDescent="0.25">
      <c r="A21" s="113">
        <f t="shared" si="0"/>
        <v>8</v>
      </c>
      <c r="B21" s="82" t="s">
        <v>196</v>
      </c>
      <c r="C21" s="93" t="s">
        <v>166</v>
      </c>
      <c r="D21" s="82" t="s">
        <v>67</v>
      </c>
      <c r="E21" s="93" t="s">
        <v>164</v>
      </c>
      <c r="F21" s="82" t="s">
        <v>187</v>
      </c>
      <c r="G21" s="93" t="s">
        <v>188</v>
      </c>
      <c r="H21" s="93">
        <v>300123993</v>
      </c>
      <c r="I21" s="93" t="s">
        <v>70</v>
      </c>
      <c r="J21" s="82">
        <v>1</v>
      </c>
      <c r="K21" s="92">
        <v>53675</v>
      </c>
      <c r="L21" s="100">
        <f t="shared" si="1"/>
        <v>53675</v>
      </c>
    </row>
    <row r="22" spans="1:12" ht="82.5" x14ac:dyDescent="0.25">
      <c r="A22" s="113">
        <f t="shared" si="0"/>
        <v>9</v>
      </c>
      <c r="B22" s="82" t="s">
        <v>196</v>
      </c>
      <c r="C22" s="93" t="s">
        <v>171</v>
      </c>
      <c r="D22" s="82" t="s">
        <v>67</v>
      </c>
      <c r="E22" s="93" t="s">
        <v>164</v>
      </c>
      <c r="F22" s="82" t="s">
        <v>185</v>
      </c>
      <c r="G22" s="93" t="s">
        <v>186</v>
      </c>
      <c r="H22" s="93">
        <v>306625561</v>
      </c>
      <c r="I22" s="93" t="s">
        <v>70</v>
      </c>
      <c r="J22" s="82">
        <v>15</v>
      </c>
      <c r="K22" s="92">
        <v>580</v>
      </c>
      <c r="L22" s="100">
        <f t="shared" si="1"/>
        <v>8700</v>
      </c>
    </row>
    <row r="23" spans="1:12" ht="82.5" x14ac:dyDescent="0.25">
      <c r="A23" s="113">
        <f t="shared" si="0"/>
        <v>10</v>
      </c>
      <c r="B23" s="82" t="s">
        <v>196</v>
      </c>
      <c r="C23" s="93" t="s">
        <v>172</v>
      </c>
      <c r="D23" s="82" t="s">
        <v>67</v>
      </c>
      <c r="E23" s="93" t="s">
        <v>164</v>
      </c>
      <c r="F23" s="82" t="s">
        <v>183</v>
      </c>
      <c r="G23" s="93" t="s">
        <v>184</v>
      </c>
      <c r="H23" s="93">
        <v>306910113</v>
      </c>
      <c r="I23" s="93" t="s">
        <v>70</v>
      </c>
      <c r="J23" s="82">
        <v>2</v>
      </c>
      <c r="K23" s="92">
        <v>7400</v>
      </c>
      <c r="L23" s="100">
        <f t="shared" si="1"/>
        <v>14800</v>
      </c>
    </row>
    <row r="24" spans="1:12" ht="82.5" x14ac:dyDescent="0.25">
      <c r="A24" s="113">
        <f t="shared" si="0"/>
        <v>11</v>
      </c>
      <c r="B24" s="82" t="s">
        <v>196</v>
      </c>
      <c r="C24" s="93" t="s">
        <v>173</v>
      </c>
      <c r="D24" s="82" t="s">
        <v>67</v>
      </c>
      <c r="E24" s="93" t="s">
        <v>164</v>
      </c>
      <c r="F24" s="82" t="s">
        <v>181</v>
      </c>
      <c r="G24" s="93" t="s">
        <v>182</v>
      </c>
      <c r="H24" s="93">
        <v>306576956</v>
      </c>
      <c r="I24" s="93" t="s">
        <v>70</v>
      </c>
      <c r="J24" s="82">
        <v>1</v>
      </c>
      <c r="K24" s="92">
        <v>3314</v>
      </c>
      <c r="L24" s="100">
        <f t="shared" si="1"/>
        <v>3314</v>
      </c>
    </row>
    <row r="25" spans="1:12" ht="82.5" x14ac:dyDescent="0.25">
      <c r="A25" s="113">
        <f>+A24+1</f>
        <v>12</v>
      </c>
      <c r="B25" s="82" t="s">
        <v>196</v>
      </c>
      <c r="C25" s="93" t="s">
        <v>205</v>
      </c>
      <c r="D25" s="82" t="s">
        <v>67</v>
      </c>
      <c r="E25" s="93" t="s">
        <v>68</v>
      </c>
      <c r="F25" s="93" t="s">
        <v>207</v>
      </c>
      <c r="G25" s="93" t="s">
        <v>208</v>
      </c>
      <c r="H25" s="93">
        <v>304280228</v>
      </c>
      <c r="I25" s="93" t="s">
        <v>70</v>
      </c>
      <c r="J25" s="82">
        <v>1</v>
      </c>
      <c r="K25" s="92">
        <v>8025.9</v>
      </c>
      <c r="L25" s="100">
        <f t="shared" si="1"/>
        <v>8025.9</v>
      </c>
    </row>
    <row r="26" spans="1:12" ht="82.5" x14ac:dyDescent="0.25">
      <c r="A26" s="113">
        <f t="shared" si="0"/>
        <v>13</v>
      </c>
      <c r="B26" s="82" t="s">
        <v>196</v>
      </c>
      <c r="C26" s="93" t="s">
        <v>168</v>
      </c>
      <c r="D26" s="82" t="s">
        <v>67</v>
      </c>
      <c r="E26" s="93" t="s">
        <v>68</v>
      </c>
      <c r="F26" s="93" t="s">
        <v>209</v>
      </c>
      <c r="G26" s="93" t="s">
        <v>208</v>
      </c>
      <c r="H26" s="93">
        <v>304280228</v>
      </c>
      <c r="I26" s="93" t="s">
        <v>70</v>
      </c>
      <c r="J26" s="82">
        <v>3</v>
      </c>
      <c r="K26" s="92">
        <v>8093.7</v>
      </c>
      <c r="L26" s="100">
        <f t="shared" si="1"/>
        <v>24281.1</v>
      </c>
    </row>
    <row r="27" spans="1:12" ht="82.5" x14ac:dyDescent="0.25">
      <c r="A27" s="113">
        <f t="shared" si="0"/>
        <v>14</v>
      </c>
      <c r="B27" s="82" t="s">
        <v>196</v>
      </c>
      <c r="C27" s="93" t="s">
        <v>168</v>
      </c>
      <c r="D27" s="82" t="s">
        <v>67</v>
      </c>
      <c r="E27" s="93" t="s">
        <v>68</v>
      </c>
      <c r="F27" s="93" t="s">
        <v>210</v>
      </c>
      <c r="G27" s="93" t="s">
        <v>208</v>
      </c>
      <c r="H27" s="93">
        <v>304280228</v>
      </c>
      <c r="I27" s="93" t="s">
        <v>70</v>
      </c>
      <c r="J27" s="93">
        <v>1</v>
      </c>
      <c r="K27" s="93">
        <v>16734.8</v>
      </c>
      <c r="L27" s="100">
        <f t="shared" si="1"/>
        <v>16734.8</v>
      </c>
    </row>
    <row r="28" spans="1:12" ht="82.5" x14ac:dyDescent="0.25">
      <c r="A28" s="113">
        <f t="shared" si="0"/>
        <v>15</v>
      </c>
      <c r="B28" s="82" t="s">
        <v>196</v>
      </c>
      <c r="C28" s="93" t="s">
        <v>206</v>
      </c>
      <c r="D28" s="82" t="s">
        <v>67</v>
      </c>
      <c r="E28" s="93" t="s">
        <v>68</v>
      </c>
      <c r="F28" s="93">
        <v>3256435</v>
      </c>
      <c r="G28" s="93" t="s">
        <v>211</v>
      </c>
      <c r="H28" s="93">
        <v>300975851</v>
      </c>
      <c r="I28" s="93" t="s">
        <v>79</v>
      </c>
      <c r="J28" s="93">
        <v>1</v>
      </c>
      <c r="K28" s="93">
        <v>115060</v>
      </c>
      <c r="L28" s="100">
        <f t="shared" si="1"/>
        <v>115060</v>
      </c>
    </row>
    <row r="29" spans="1:12" ht="82.5" x14ac:dyDescent="0.25">
      <c r="A29" s="113">
        <f t="shared" si="0"/>
        <v>16</v>
      </c>
      <c r="B29" s="82" t="s">
        <v>196</v>
      </c>
      <c r="C29" s="93" t="s">
        <v>174</v>
      </c>
      <c r="D29" s="82" t="s">
        <v>67</v>
      </c>
      <c r="E29" s="93" t="s">
        <v>164</v>
      </c>
      <c r="F29" s="82" t="s">
        <v>179</v>
      </c>
      <c r="G29" s="93" t="s">
        <v>180</v>
      </c>
      <c r="H29" s="93">
        <v>303055063</v>
      </c>
      <c r="I29" s="93" t="s">
        <v>70</v>
      </c>
      <c r="J29" s="82">
        <v>1</v>
      </c>
      <c r="K29" s="92">
        <v>923.5</v>
      </c>
      <c r="L29" s="100">
        <f t="shared" ref="L29:L31" si="2">+J29*K29</f>
        <v>923.5</v>
      </c>
    </row>
    <row r="30" spans="1:12" ht="82.5" x14ac:dyDescent="0.25">
      <c r="A30" s="113">
        <f t="shared" si="0"/>
        <v>17</v>
      </c>
      <c r="B30" s="82" t="s">
        <v>196</v>
      </c>
      <c r="C30" s="93" t="s">
        <v>167</v>
      </c>
      <c r="D30" s="82" t="s">
        <v>67</v>
      </c>
      <c r="E30" s="93" t="s">
        <v>164</v>
      </c>
      <c r="F30" s="82" t="s">
        <v>177</v>
      </c>
      <c r="G30" s="93" t="s">
        <v>178</v>
      </c>
      <c r="H30" s="93">
        <v>562716479</v>
      </c>
      <c r="I30" s="93" t="s">
        <v>70</v>
      </c>
      <c r="J30" s="82">
        <v>1</v>
      </c>
      <c r="K30" s="92">
        <v>5000</v>
      </c>
      <c r="L30" s="100">
        <f t="shared" si="2"/>
        <v>5000</v>
      </c>
    </row>
    <row r="31" spans="1:12" ht="83.25" thickBot="1" x14ac:dyDescent="0.3">
      <c r="A31" s="114">
        <f t="shared" si="0"/>
        <v>18</v>
      </c>
      <c r="B31" s="101" t="s">
        <v>196</v>
      </c>
      <c r="C31" s="102" t="s">
        <v>169</v>
      </c>
      <c r="D31" s="101" t="s">
        <v>67</v>
      </c>
      <c r="E31" s="102" t="s">
        <v>164</v>
      </c>
      <c r="F31" s="101" t="s">
        <v>175</v>
      </c>
      <c r="G31" s="102" t="s">
        <v>176</v>
      </c>
      <c r="H31" s="102">
        <v>308480316</v>
      </c>
      <c r="I31" s="102" t="s">
        <v>70</v>
      </c>
      <c r="J31" s="101">
        <v>1</v>
      </c>
      <c r="K31" s="103">
        <v>5717</v>
      </c>
      <c r="L31" s="104">
        <f t="shared" si="2"/>
        <v>5717</v>
      </c>
    </row>
    <row r="32" spans="1:12" ht="17.25" thickBot="1" x14ac:dyDescent="0.3">
      <c r="A32" s="136" t="s">
        <v>13</v>
      </c>
      <c r="B32" s="137"/>
      <c r="C32" s="105" t="s">
        <v>323</v>
      </c>
      <c r="D32" s="105" t="s">
        <v>323</v>
      </c>
      <c r="E32" s="105" t="s">
        <v>323</v>
      </c>
      <c r="F32" s="105" t="s">
        <v>323</v>
      </c>
      <c r="G32" s="105" t="s">
        <v>323</v>
      </c>
      <c r="H32" s="105" t="s">
        <v>323</v>
      </c>
      <c r="I32" s="105" t="s">
        <v>323</v>
      </c>
      <c r="J32" s="105">
        <f>SUM(J14:J31)</f>
        <v>55</v>
      </c>
      <c r="K32" s="106">
        <f t="shared" ref="K32:L32" si="3">SUM(K14:K31)</f>
        <v>370785.8</v>
      </c>
      <c r="L32" s="107">
        <f t="shared" si="3"/>
        <v>760363.2</v>
      </c>
    </row>
  </sheetData>
  <mergeCells count="19">
    <mergeCell ref="A32:B32"/>
    <mergeCell ref="A10:L10"/>
    <mergeCell ref="A12:A13"/>
    <mergeCell ref="B12:B13"/>
    <mergeCell ref="C12:C13"/>
    <mergeCell ref="D12:D13"/>
    <mergeCell ref="E12:E13"/>
    <mergeCell ref="F12:F13"/>
    <mergeCell ref="G12:H12"/>
    <mergeCell ref="I12:I13"/>
    <mergeCell ref="J12:J13"/>
    <mergeCell ref="K12:K13"/>
    <mergeCell ref="D14:D15"/>
    <mergeCell ref="A9:L9"/>
    <mergeCell ref="J1:L1"/>
    <mergeCell ref="J2:L2"/>
    <mergeCell ref="J3:L3"/>
    <mergeCell ref="J4:L4"/>
    <mergeCell ref="J5:L5"/>
  </mergeCells>
  <phoneticPr fontId="18" type="noConversion"/>
  <hyperlinks>
    <hyperlink ref="D12" r:id="rId1" display="javascript:scrollText(5421870)" xr:uid="{12791371-EDDC-4D86-AA41-80F44079D385}"/>
  </hyperlinks>
  <pageMargins left="0.79" right="0.22" top="0.28000000000000003" bottom="0.18" header="0.18" footer="0.18"/>
  <pageSetup paperSize="9" scale="75" orientation="landscape" horizontalDpi="0" verticalDpi="0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188D94-29FE-4D6B-9594-BB185F597104}">
  <dimension ref="A1:L63"/>
  <sheetViews>
    <sheetView view="pageBreakPreview" topLeftCell="A52" zoomScale="60" zoomScaleNormal="70" workbookViewId="0">
      <selection activeCell="Y60" sqref="Y60"/>
    </sheetView>
  </sheetViews>
  <sheetFormatPr defaultRowHeight="16.5" x14ac:dyDescent="0.25"/>
  <cols>
    <col min="1" max="1" width="4.7109375" style="1" bestFit="1" customWidth="1"/>
    <col min="2" max="2" width="12.28515625" style="1" customWidth="1"/>
    <col min="3" max="3" width="15.85546875" style="1" customWidth="1"/>
    <col min="4" max="4" width="22.140625" style="1" customWidth="1"/>
    <col min="5" max="5" width="17.85546875" style="1" customWidth="1"/>
    <col min="6" max="6" width="18.42578125" style="1" customWidth="1"/>
    <col min="7" max="7" width="15.5703125" style="1" customWidth="1"/>
    <col min="8" max="8" width="14.7109375" style="1" customWidth="1"/>
    <col min="9" max="9" width="21.85546875" style="1" customWidth="1"/>
    <col min="10" max="10" width="18.42578125" style="1" customWidth="1"/>
    <col min="11" max="11" width="19.42578125" style="1" customWidth="1"/>
    <col min="12" max="12" width="18.7109375" style="1" customWidth="1"/>
    <col min="13" max="16384" width="9.140625" style="1"/>
  </cols>
  <sheetData>
    <row r="1" spans="1:12" x14ac:dyDescent="0.25">
      <c r="J1" s="121" t="s">
        <v>30</v>
      </c>
      <c r="K1" s="121"/>
      <c r="L1" s="121"/>
    </row>
    <row r="2" spans="1:12" x14ac:dyDescent="0.25">
      <c r="J2" s="121" t="s">
        <v>15</v>
      </c>
      <c r="K2" s="121"/>
      <c r="L2" s="121"/>
    </row>
    <row r="3" spans="1:12" x14ac:dyDescent="0.25">
      <c r="J3" s="121" t="s">
        <v>31</v>
      </c>
      <c r="K3" s="121"/>
      <c r="L3" s="121"/>
    </row>
    <row r="4" spans="1:12" x14ac:dyDescent="0.25">
      <c r="J4" s="121" t="s">
        <v>32</v>
      </c>
      <c r="K4" s="121"/>
      <c r="L4" s="121"/>
    </row>
    <row r="5" spans="1:12" x14ac:dyDescent="0.25">
      <c r="J5" s="121" t="s">
        <v>58</v>
      </c>
      <c r="K5" s="121"/>
      <c r="L5" s="121"/>
    </row>
    <row r="7" spans="1:12" ht="35.25" customHeight="1" x14ac:dyDescent="0.3">
      <c r="A7" s="139" t="s">
        <v>197</v>
      </c>
      <c r="B7" s="139"/>
      <c r="C7" s="139"/>
      <c r="D7" s="139"/>
      <c r="E7" s="139"/>
      <c r="F7" s="139"/>
      <c r="G7" s="139"/>
      <c r="H7" s="139"/>
      <c r="I7" s="139"/>
      <c r="J7" s="139"/>
      <c r="K7" s="139"/>
      <c r="L7" s="139"/>
    </row>
    <row r="8" spans="1:12" ht="18.75" x14ac:dyDescent="0.25">
      <c r="A8" s="120" t="s">
        <v>19</v>
      </c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</row>
    <row r="9" spans="1:12" ht="17.25" thickBot="1" x14ac:dyDescent="0.3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</row>
    <row r="10" spans="1:12" ht="114" customHeight="1" x14ac:dyDescent="0.25">
      <c r="A10" s="128" t="s">
        <v>1</v>
      </c>
      <c r="B10" s="130" t="s">
        <v>35</v>
      </c>
      <c r="C10" s="130" t="s">
        <v>47</v>
      </c>
      <c r="D10" s="130" t="s">
        <v>48</v>
      </c>
      <c r="E10" s="130" t="s">
        <v>49</v>
      </c>
      <c r="F10" s="130" t="s">
        <v>50</v>
      </c>
      <c r="G10" s="138" t="s">
        <v>24</v>
      </c>
      <c r="H10" s="138"/>
      <c r="I10" s="130" t="s">
        <v>51</v>
      </c>
      <c r="J10" s="130" t="s">
        <v>52</v>
      </c>
      <c r="K10" s="130" t="s">
        <v>53</v>
      </c>
      <c r="L10" s="131" t="s">
        <v>57</v>
      </c>
    </row>
    <row r="11" spans="1:12" ht="33" x14ac:dyDescent="0.25">
      <c r="A11" s="129"/>
      <c r="B11" s="119"/>
      <c r="C11" s="119"/>
      <c r="D11" s="119"/>
      <c r="E11" s="119"/>
      <c r="F11" s="119"/>
      <c r="G11" s="81" t="s">
        <v>76</v>
      </c>
      <c r="H11" s="81" t="s">
        <v>26</v>
      </c>
      <c r="I11" s="119"/>
      <c r="J11" s="119"/>
      <c r="K11" s="119"/>
      <c r="L11" s="132"/>
    </row>
    <row r="12" spans="1:12" s="15" customFormat="1" ht="82.5" x14ac:dyDescent="0.25">
      <c r="A12" s="83">
        <v>1</v>
      </c>
      <c r="B12" s="142" t="s">
        <v>196</v>
      </c>
      <c r="C12" s="82" t="s">
        <v>77</v>
      </c>
      <c r="D12" s="82" t="s">
        <v>67</v>
      </c>
      <c r="E12" s="82" t="s">
        <v>75</v>
      </c>
      <c r="F12" s="82" t="s">
        <v>216</v>
      </c>
      <c r="G12" s="82">
        <v>305918284</v>
      </c>
      <c r="H12" s="82" t="s">
        <v>217</v>
      </c>
      <c r="I12" s="82" t="s">
        <v>70</v>
      </c>
      <c r="J12" s="82">
        <v>2</v>
      </c>
      <c r="K12" s="82">
        <v>4533.3</v>
      </c>
      <c r="L12" s="7">
        <f>+J12*K12</f>
        <v>9066.6</v>
      </c>
    </row>
    <row r="13" spans="1:12" s="15" customFormat="1" ht="82.5" x14ac:dyDescent="0.25">
      <c r="A13" s="83">
        <f>+A12+1</f>
        <v>2</v>
      </c>
      <c r="B13" s="143"/>
      <c r="C13" s="82" t="s">
        <v>77</v>
      </c>
      <c r="D13" s="82" t="s">
        <v>67</v>
      </c>
      <c r="E13" s="82" t="s">
        <v>75</v>
      </c>
      <c r="F13" s="82" t="s">
        <v>218</v>
      </c>
      <c r="G13" s="82">
        <v>305918284</v>
      </c>
      <c r="H13" s="82" t="s">
        <v>217</v>
      </c>
      <c r="I13" s="82" t="s">
        <v>70</v>
      </c>
      <c r="J13" s="82">
        <v>3</v>
      </c>
      <c r="K13" s="82">
        <v>3600</v>
      </c>
      <c r="L13" s="7">
        <f t="shared" ref="L13:L38" si="0">+J13*K13</f>
        <v>10800</v>
      </c>
    </row>
    <row r="14" spans="1:12" s="15" customFormat="1" ht="82.5" x14ac:dyDescent="0.25">
      <c r="A14" s="83">
        <f t="shared" ref="A14:A61" si="1">+A13+1</f>
        <v>3</v>
      </c>
      <c r="B14" s="143"/>
      <c r="C14" s="82" t="s">
        <v>77</v>
      </c>
      <c r="D14" s="82" t="s">
        <v>67</v>
      </c>
      <c r="E14" s="82" t="s">
        <v>75</v>
      </c>
      <c r="F14" s="82" t="s">
        <v>219</v>
      </c>
      <c r="G14" s="82">
        <v>305918284</v>
      </c>
      <c r="H14" s="82" t="s">
        <v>217</v>
      </c>
      <c r="I14" s="82" t="s">
        <v>70</v>
      </c>
      <c r="J14" s="82">
        <v>2</v>
      </c>
      <c r="K14" s="82">
        <v>4666.7</v>
      </c>
      <c r="L14" s="7">
        <f t="shared" si="0"/>
        <v>9333.4</v>
      </c>
    </row>
    <row r="15" spans="1:12" s="15" customFormat="1" ht="82.5" x14ac:dyDescent="0.25">
      <c r="A15" s="83">
        <f t="shared" si="1"/>
        <v>4</v>
      </c>
      <c r="B15" s="143"/>
      <c r="C15" s="82" t="s">
        <v>77</v>
      </c>
      <c r="D15" s="82" t="s">
        <v>67</v>
      </c>
      <c r="E15" s="82" t="s">
        <v>75</v>
      </c>
      <c r="F15" s="82" t="s">
        <v>220</v>
      </c>
      <c r="G15" s="82">
        <v>305918284</v>
      </c>
      <c r="H15" s="82" t="s">
        <v>217</v>
      </c>
      <c r="I15" s="82" t="s">
        <v>70</v>
      </c>
      <c r="J15" s="82">
        <v>2</v>
      </c>
      <c r="K15" s="82">
        <v>5000</v>
      </c>
      <c r="L15" s="7">
        <f t="shared" si="0"/>
        <v>10000</v>
      </c>
    </row>
    <row r="16" spans="1:12" s="15" customFormat="1" ht="82.5" x14ac:dyDescent="0.25">
      <c r="A16" s="83">
        <f t="shared" si="1"/>
        <v>5</v>
      </c>
      <c r="B16" s="143"/>
      <c r="C16" s="82" t="s">
        <v>77</v>
      </c>
      <c r="D16" s="82" t="s">
        <v>67</v>
      </c>
      <c r="E16" s="82" t="s">
        <v>75</v>
      </c>
      <c r="F16" s="82" t="s">
        <v>221</v>
      </c>
      <c r="G16" s="82">
        <v>305918284</v>
      </c>
      <c r="H16" s="82" t="s">
        <v>217</v>
      </c>
      <c r="I16" s="82" t="s">
        <v>70</v>
      </c>
      <c r="J16" s="82">
        <v>3</v>
      </c>
      <c r="K16" s="82">
        <v>3600</v>
      </c>
      <c r="L16" s="7">
        <f t="shared" si="0"/>
        <v>10800</v>
      </c>
    </row>
    <row r="17" spans="1:12" s="15" customFormat="1" ht="82.5" x14ac:dyDescent="0.25">
      <c r="A17" s="83">
        <f t="shared" si="1"/>
        <v>6</v>
      </c>
      <c r="B17" s="144"/>
      <c r="C17" s="82" t="s">
        <v>212</v>
      </c>
      <c r="D17" s="82" t="s">
        <v>67</v>
      </c>
      <c r="E17" s="82" t="s">
        <v>75</v>
      </c>
      <c r="F17" s="82" t="s">
        <v>222</v>
      </c>
      <c r="G17" s="82">
        <v>549112183</v>
      </c>
      <c r="H17" s="82" t="s">
        <v>223</v>
      </c>
      <c r="I17" s="82" t="s">
        <v>71</v>
      </c>
      <c r="J17" s="82">
        <v>4</v>
      </c>
      <c r="K17" s="82">
        <v>840</v>
      </c>
      <c r="L17" s="7">
        <f t="shared" si="0"/>
        <v>3360</v>
      </c>
    </row>
    <row r="18" spans="1:12" s="15" customFormat="1" ht="82.5" x14ac:dyDescent="0.25">
      <c r="A18" s="83">
        <f t="shared" si="1"/>
        <v>7</v>
      </c>
      <c r="B18" s="142" t="s">
        <v>196</v>
      </c>
      <c r="C18" s="82" t="s">
        <v>77</v>
      </c>
      <c r="D18" s="82" t="s">
        <v>67</v>
      </c>
      <c r="E18" s="82" t="s">
        <v>75</v>
      </c>
      <c r="F18" s="82" t="s">
        <v>224</v>
      </c>
      <c r="G18" s="82">
        <v>305918284</v>
      </c>
      <c r="H18" s="82" t="s">
        <v>217</v>
      </c>
      <c r="I18" s="82" t="s">
        <v>70</v>
      </c>
      <c r="J18" s="82">
        <v>1</v>
      </c>
      <c r="K18" s="82">
        <v>2980.8</v>
      </c>
      <c r="L18" s="7">
        <f t="shared" si="0"/>
        <v>2980.8</v>
      </c>
    </row>
    <row r="19" spans="1:12" s="15" customFormat="1" ht="82.5" x14ac:dyDescent="0.25">
      <c r="A19" s="83">
        <f t="shared" si="1"/>
        <v>8</v>
      </c>
      <c r="B19" s="143"/>
      <c r="C19" s="82" t="s">
        <v>213</v>
      </c>
      <c r="D19" s="82" t="s">
        <v>67</v>
      </c>
      <c r="E19" s="82" t="s">
        <v>75</v>
      </c>
      <c r="F19" s="82" t="s">
        <v>225</v>
      </c>
      <c r="G19" s="82">
        <v>303075410</v>
      </c>
      <c r="H19" s="82" t="s">
        <v>226</v>
      </c>
      <c r="I19" s="82" t="s">
        <v>70</v>
      </c>
      <c r="J19" s="82">
        <v>100</v>
      </c>
      <c r="K19" s="82">
        <v>468.4</v>
      </c>
      <c r="L19" s="7">
        <f t="shared" si="0"/>
        <v>46840</v>
      </c>
    </row>
    <row r="20" spans="1:12" s="15" customFormat="1" ht="82.5" x14ac:dyDescent="0.25">
      <c r="A20" s="83">
        <f t="shared" si="1"/>
        <v>9</v>
      </c>
      <c r="B20" s="143"/>
      <c r="C20" s="82" t="s">
        <v>214</v>
      </c>
      <c r="D20" s="82" t="s">
        <v>67</v>
      </c>
      <c r="E20" s="82" t="s">
        <v>75</v>
      </c>
      <c r="F20" s="82" t="s">
        <v>227</v>
      </c>
      <c r="G20" s="82">
        <v>304280228</v>
      </c>
      <c r="H20" s="82" t="s">
        <v>208</v>
      </c>
      <c r="I20" s="82" t="s">
        <v>70</v>
      </c>
      <c r="J20" s="82">
        <v>3</v>
      </c>
      <c r="K20" s="82">
        <v>14245.1</v>
      </c>
      <c r="L20" s="7">
        <f t="shared" si="0"/>
        <v>42735.3</v>
      </c>
    </row>
    <row r="21" spans="1:12" s="15" customFormat="1" ht="82.5" x14ac:dyDescent="0.25">
      <c r="A21" s="83">
        <f t="shared" si="1"/>
        <v>10</v>
      </c>
      <c r="B21" s="143"/>
      <c r="C21" s="82" t="s">
        <v>215</v>
      </c>
      <c r="D21" s="82" t="s">
        <v>67</v>
      </c>
      <c r="E21" s="82" t="s">
        <v>75</v>
      </c>
      <c r="F21" s="82" t="s">
        <v>228</v>
      </c>
      <c r="G21" s="82">
        <v>306482551</v>
      </c>
      <c r="H21" s="82" t="s">
        <v>229</v>
      </c>
      <c r="I21" s="82" t="s">
        <v>70</v>
      </c>
      <c r="J21" s="82">
        <v>50</v>
      </c>
      <c r="K21" s="82">
        <v>18</v>
      </c>
      <c r="L21" s="7">
        <f t="shared" si="0"/>
        <v>900</v>
      </c>
    </row>
    <row r="22" spans="1:12" s="15" customFormat="1" ht="82.5" x14ac:dyDescent="0.25">
      <c r="A22" s="83">
        <f t="shared" si="1"/>
        <v>11</v>
      </c>
      <c r="B22" s="143"/>
      <c r="C22" s="82" t="s">
        <v>212</v>
      </c>
      <c r="D22" s="82" t="s">
        <v>67</v>
      </c>
      <c r="E22" s="82" t="s">
        <v>75</v>
      </c>
      <c r="F22" s="82" t="s">
        <v>230</v>
      </c>
      <c r="G22" s="82">
        <v>549112183</v>
      </c>
      <c r="H22" s="82" t="s">
        <v>223</v>
      </c>
      <c r="I22" s="82" t="s">
        <v>71</v>
      </c>
      <c r="J22" s="82">
        <v>4</v>
      </c>
      <c r="K22" s="82">
        <v>350</v>
      </c>
      <c r="L22" s="7">
        <f t="shared" si="0"/>
        <v>1400</v>
      </c>
    </row>
    <row r="23" spans="1:12" s="15" customFormat="1" ht="82.5" x14ac:dyDescent="0.25">
      <c r="A23" s="83">
        <f t="shared" si="1"/>
        <v>12</v>
      </c>
      <c r="B23" s="143"/>
      <c r="C23" s="82" t="s">
        <v>215</v>
      </c>
      <c r="D23" s="82" t="s">
        <v>67</v>
      </c>
      <c r="E23" s="82" t="s">
        <v>75</v>
      </c>
      <c r="F23" s="82" t="s">
        <v>231</v>
      </c>
      <c r="G23" s="82">
        <v>306482551</v>
      </c>
      <c r="H23" s="82" t="s">
        <v>229</v>
      </c>
      <c r="I23" s="82" t="s">
        <v>70</v>
      </c>
      <c r="J23" s="82">
        <v>200</v>
      </c>
      <c r="K23" s="82">
        <v>18</v>
      </c>
      <c r="L23" s="7">
        <f t="shared" si="0"/>
        <v>3600</v>
      </c>
    </row>
    <row r="24" spans="1:12" s="15" customFormat="1" ht="82.5" x14ac:dyDescent="0.25">
      <c r="A24" s="83">
        <f t="shared" si="1"/>
        <v>13</v>
      </c>
      <c r="B24" s="143"/>
      <c r="C24" s="82" t="s">
        <v>232</v>
      </c>
      <c r="D24" s="82" t="s">
        <v>67</v>
      </c>
      <c r="E24" s="82" t="s">
        <v>75</v>
      </c>
      <c r="F24" s="82" t="s">
        <v>238</v>
      </c>
      <c r="G24" s="82">
        <v>307426659</v>
      </c>
      <c r="H24" s="82" t="s">
        <v>239</v>
      </c>
      <c r="I24" s="82" t="s">
        <v>70</v>
      </c>
      <c r="J24" s="82">
        <v>1</v>
      </c>
      <c r="K24" s="82">
        <v>5500</v>
      </c>
      <c r="L24" s="7">
        <f t="shared" si="0"/>
        <v>5500</v>
      </c>
    </row>
    <row r="25" spans="1:12" s="15" customFormat="1" ht="82.5" x14ac:dyDescent="0.25">
      <c r="A25" s="83">
        <f t="shared" si="1"/>
        <v>14</v>
      </c>
      <c r="B25" s="144"/>
      <c r="C25" s="82" t="s">
        <v>233</v>
      </c>
      <c r="D25" s="82" t="s">
        <v>67</v>
      </c>
      <c r="E25" s="82" t="s">
        <v>75</v>
      </c>
      <c r="F25" s="82" t="s">
        <v>240</v>
      </c>
      <c r="G25" s="82">
        <v>308628137</v>
      </c>
      <c r="H25" s="82" t="s">
        <v>241</v>
      </c>
      <c r="I25" s="82" t="s">
        <v>242</v>
      </c>
      <c r="J25" s="82">
        <v>600</v>
      </c>
      <c r="K25" s="82">
        <v>6</v>
      </c>
      <c r="L25" s="7">
        <f t="shared" si="0"/>
        <v>3600</v>
      </c>
    </row>
    <row r="26" spans="1:12" s="15" customFormat="1" ht="82.5" x14ac:dyDescent="0.25">
      <c r="A26" s="83">
        <f t="shared" si="1"/>
        <v>15</v>
      </c>
      <c r="B26" s="142" t="s">
        <v>196</v>
      </c>
      <c r="C26" s="82" t="s">
        <v>234</v>
      </c>
      <c r="D26" s="82" t="s">
        <v>67</v>
      </c>
      <c r="E26" s="82" t="s">
        <v>75</v>
      </c>
      <c r="F26" s="82" t="s">
        <v>243</v>
      </c>
      <c r="G26" s="82">
        <v>307957489</v>
      </c>
      <c r="H26" s="82" t="s">
        <v>244</v>
      </c>
      <c r="I26" s="82" t="s">
        <v>70</v>
      </c>
      <c r="J26" s="82">
        <v>1</v>
      </c>
      <c r="K26" s="82">
        <v>1444.4</v>
      </c>
      <c r="L26" s="7">
        <f t="shared" si="0"/>
        <v>1444.4</v>
      </c>
    </row>
    <row r="27" spans="1:12" s="15" customFormat="1" ht="82.5" x14ac:dyDescent="0.25">
      <c r="A27" s="83">
        <f t="shared" si="1"/>
        <v>16</v>
      </c>
      <c r="B27" s="143"/>
      <c r="C27" s="82" t="s">
        <v>77</v>
      </c>
      <c r="D27" s="82" t="s">
        <v>67</v>
      </c>
      <c r="E27" s="82" t="s">
        <v>75</v>
      </c>
      <c r="F27" s="82" t="s">
        <v>245</v>
      </c>
      <c r="G27" s="82">
        <v>307426659</v>
      </c>
      <c r="H27" s="82" t="s">
        <v>239</v>
      </c>
      <c r="I27" s="82" t="s">
        <v>70</v>
      </c>
      <c r="J27" s="82">
        <v>70</v>
      </c>
      <c r="K27" s="82">
        <v>499</v>
      </c>
      <c r="L27" s="7">
        <f t="shared" si="0"/>
        <v>34930</v>
      </c>
    </row>
    <row r="28" spans="1:12" s="15" customFormat="1" ht="82.5" x14ac:dyDescent="0.25">
      <c r="A28" s="83">
        <f t="shared" si="1"/>
        <v>17</v>
      </c>
      <c r="B28" s="143"/>
      <c r="C28" s="82" t="s">
        <v>78</v>
      </c>
      <c r="D28" s="82" t="s">
        <v>67</v>
      </c>
      <c r="E28" s="82" t="s">
        <v>75</v>
      </c>
      <c r="F28" s="82" t="s">
        <v>246</v>
      </c>
      <c r="G28" s="82">
        <v>201354154</v>
      </c>
      <c r="H28" s="82" t="s">
        <v>191</v>
      </c>
      <c r="I28" s="82" t="s">
        <v>71</v>
      </c>
      <c r="J28" s="82">
        <v>3</v>
      </c>
      <c r="K28" s="82">
        <v>1400</v>
      </c>
      <c r="L28" s="7">
        <f t="shared" si="0"/>
        <v>4200</v>
      </c>
    </row>
    <row r="29" spans="1:12" s="15" customFormat="1" ht="82.5" x14ac:dyDescent="0.25">
      <c r="A29" s="83">
        <f t="shared" si="1"/>
        <v>18</v>
      </c>
      <c r="B29" s="143"/>
      <c r="C29" s="82" t="s">
        <v>80</v>
      </c>
      <c r="D29" s="82" t="s">
        <v>67</v>
      </c>
      <c r="E29" s="82" t="s">
        <v>75</v>
      </c>
      <c r="F29" s="82" t="s">
        <v>247</v>
      </c>
      <c r="G29" s="82">
        <v>307849693</v>
      </c>
      <c r="H29" s="82" t="s">
        <v>248</v>
      </c>
      <c r="I29" s="82" t="s">
        <v>71</v>
      </c>
      <c r="J29" s="82">
        <v>10</v>
      </c>
      <c r="K29" s="82">
        <v>2899</v>
      </c>
      <c r="L29" s="7">
        <f t="shared" si="0"/>
        <v>28990</v>
      </c>
    </row>
    <row r="30" spans="1:12" s="15" customFormat="1" ht="82.5" x14ac:dyDescent="0.25">
      <c r="A30" s="83">
        <f t="shared" si="1"/>
        <v>19</v>
      </c>
      <c r="B30" s="143"/>
      <c r="C30" s="82" t="s">
        <v>215</v>
      </c>
      <c r="D30" s="82" t="s">
        <v>67</v>
      </c>
      <c r="E30" s="82" t="s">
        <v>75</v>
      </c>
      <c r="F30" s="82" t="s">
        <v>249</v>
      </c>
      <c r="G30" s="82">
        <v>308409930</v>
      </c>
      <c r="H30" s="82" t="s">
        <v>250</v>
      </c>
      <c r="I30" s="82" t="s">
        <v>70</v>
      </c>
      <c r="J30" s="82">
        <v>50</v>
      </c>
      <c r="K30" s="82">
        <v>15.3</v>
      </c>
      <c r="L30" s="7">
        <f t="shared" si="0"/>
        <v>765</v>
      </c>
    </row>
    <row r="31" spans="1:12" s="15" customFormat="1" ht="82.5" x14ac:dyDescent="0.25">
      <c r="A31" s="83">
        <f t="shared" si="1"/>
        <v>20</v>
      </c>
      <c r="B31" s="143"/>
      <c r="C31" s="82" t="s">
        <v>235</v>
      </c>
      <c r="D31" s="82" t="s">
        <v>67</v>
      </c>
      <c r="E31" s="82" t="s">
        <v>75</v>
      </c>
      <c r="F31" s="82" t="s">
        <v>251</v>
      </c>
      <c r="G31" s="82">
        <v>302779476</v>
      </c>
      <c r="H31" s="82" t="s">
        <v>252</v>
      </c>
      <c r="I31" s="82" t="s">
        <v>70</v>
      </c>
      <c r="J31" s="82">
        <v>100</v>
      </c>
      <c r="K31" s="82">
        <v>7</v>
      </c>
      <c r="L31" s="7">
        <f t="shared" si="0"/>
        <v>700</v>
      </c>
    </row>
    <row r="32" spans="1:12" s="15" customFormat="1" ht="82.5" x14ac:dyDescent="0.25">
      <c r="A32" s="83">
        <f t="shared" si="1"/>
        <v>21</v>
      </c>
      <c r="B32" s="143"/>
      <c r="C32" s="82" t="s">
        <v>236</v>
      </c>
      <c r="D32" s="82" t="s">
        <v>67</v>
      </c>
      <c r="E32" s="82" t="s">
        <v>75</v>
      </c>
      <c r="F32" s="82" t="s">
        <v>253</v>
      </c>
      <c r="G32" s="82">
        <v>302779476</v>
      </c>
      <c r="H32" s="82" t="s">
        <v>252</v>
      </c>
      <c r="I32" s="82" t="s">
        <v>70</v>
      </c>
      <c r="J32" s="82">
        <v>150</v>
      </c>
      <c r="K32" s="82">
        <v>2.1</v>
      </c>
      <c r="L32" s="7">
        <f t="shared" si="0"/>
        <v>315</v>
      </c>
    </row>
    <row r="33" spans="1:12" s="15" customFormat="1" ht="82.5" x14ac:dyDescent="0.25">
      <c r="A33" s="83">
        <f t="shared" si="1"/>
        <v>22</v>
      </c>
      <c r="B33" s="144"/>
      <c r="C33" s="82" t="s">
        <v>236</v>
      </c>
      <c r="D33" s="82" t="s">
        <v>67</v>
      </c>
      <c r="E33" s="82" t="s">
        <v>75</v>
      </c>
      <c r="F33" s="82" t="s">
        <v>254</v>
      </c>
      <c r="G33" s="82">
        <v>302779476</v>
      </c>
      <c r="H33" s="82" t="s">
        <v>252</v>
      </c>
      <c r="I33" s="82" t="s">
        <v>70</v>
      </c>
      <c r="J33" s="82">
        <v>200</v>
      </c>
      <c r="K33" s="82">
        <v>2.2999999999999998</v>
      </c>
      <c r="L33" s="7">
        <f t="shared" si="0"/>
        <v>459.99999999999994</v>
      </c>
    </row>
    <row r="34" spans="1:12" s="15" customFormat="1" ht="82.5" x14ac:dyDescent="0.25">
      <c r="A34" s="83">
        <f t="shared" si="1"/>
        <v>23</v>
      </c>
      <c r="B34" s="142" t="s">
        <v>196</v>
      </c>
      <c r="C34" s="82" t="s">
        <v>237</v>
      </c>
      <c r="D34" s="82" t="s">
        <v>67</v>
      </c>
      <c r="E34" s="82" t="s">
        <v>75</v>
      </c>
      <c r="F34" s="82" t="s">
        <v>255</v>
      </c>
      <c r="G34" s="82">
        <v>307180057</v>
      </c>
      <c r="H34" s="82" t="s">
        <v>256</v>
      </c>
      <c r="I34" s="82" t="s">
        <v>70</v>
      </c>
      <c r="J34" s="82">
        <v>150</v>
      </c>
      <c r="K34" s="82">
        <v>21.9</v>
      </c>
      <c r="L34" s="7">
        <f t="shared" si="0"/>
        <v>3285</v>
      </c>
    </row>
    <row r="35" spans="1:12" s="15" customFormat="1" ht="82.5" x14ac:dyDescent="0.25">
      <c r="A35" s="83">
        <f t="shared" si="1"/>
        <v>24</v>
      </c>
      <c r="B35" s="143"/>
      <c r="C35" s="82" t="s">
        <v>237</v>
      </c>
      <c r="D35" s="82" t="s">
        <v>67</v>
      </c>
      <c r="E35" s="82" t="s">
        <v>75</v>
      </c>
      <c r="F35" s="82" t="s">
        <v>257</v>
      </c>
      <c r="G35" s="82">
        <v>302779476</v>
      </c>
      <c r="H35" s="82" t="s">
        <v>252</v>
      </c>
      <c r="I35" s="82" t="s">
        <v>70</v>
      </c>
      <c r="J35" s="82">
        <v>250</v>
      </c>
      <c r="K35" s="82">
        <v>0.5</v>
      </c>
      <c r="L35" s="7">
        <f t="shared" si="0"/>
        <v>125</v>
      </c>
    </row>
    <row r="36" spans="1:12" s="15" customFormat="1" ht="82.5" x14ac:dyDescent="0.25">
      <c r="A36" s="83">
        <f t="shared" si="1"/>
        <v>25</v>
      </c>
      <c r="B36" s="143"/>
      <c r="C36" s="82" t="s">
        <v>235</v>
      </c>
      <c r="D36" s="82" t="s">
        <v>67</v>
      </c>
      <c r="E36" s="82" t="s">
        <v>75</v>
      </c>
      <c r="F36" s="82" t="s">
        <v>258</v>
      </c>
      <c r="G36" s="82">
        <v>302779476</v>
      </c>
      <c r="H36" s="82" t="s">
        <v>252</v>
      </c>
      <c r="I36" s="82" t="s">
        <v>70</v>
      </c>
      <c r="J36" s="82">
        <v>100</v>
      </c>
      <c r="K36" s="82">
        <v>12</v>
      </c>
      <c r="L36" s="7">
        <f t="shared" si="0"/>
        <v>1200</v>
      </c>
    </row>
    <row r="37" spans="1:12" s="15" customFormat="1" ht="82.5" x14ac:dyDescent="0.25">
      <c r="A37" s="83">
        <f t="shared" si="1"/>
        <v>26</v>
      </c>
      <c r="B37" s="143"/>
      <c r="C37" s="82" t="s">
        <v>236</v>
      </c>
      <c r="D37" s="82" t="s">
        <v>67</v>
      </c>
      <c r="E37" s="82" t="s">
        <v>75</v>
      </c>
      <c r="F37" s="82" t="s">
        <v>259</v>
      </c>
      <c r="G37" s="82">
        <v>302779476</v>
      </c>
      <c r="H37" s="82" t="s">
        <v>252</v>
      </c>
      <c r="I37" s="82" t="s">
        <v>70</v>
      </c>
      <c r="J37" s="82">
        <v>100</v>
      </c>
      <c r="K37" s="82">
        <v>3.9</v>
      </c>
      <c r="L37" s="7">
        <f t="shared" si="0"/>
        <v>390</v>
      </c>
    </row>
    <row r="38" spans="1:12" s="15" customFormat="1" ht="82.5" x14ac:dyDescent="0.25">
      <c r="A38" s="83">
        <f t="shared" si="1"/>
        <v>27</v>
      </c>
      <c r="B38" s="143"/>
      <c r="C38" s="82" t="s">
        <v>237</v>
      </c>
      <c r="D38" s="82" t="s">
        <v>67</v>
      </c>
      <c r="E38" s="82" t="s">
        <v>75</v>
      </c>
      <c r="F38" s="82" t="s">
        <v>260</v>
      </c>
      <c r="G38" s="82">
        <v>306383224</v>
      </c>
      <c r="H38" s="82" t="s">
        <v>261</v>
      </c>
      <c r="I38" s="82" t="s">
        <v>70</v>
      </c>
      <c r="J38" s="82">
        <v>175</v>
      </c>
      <c r="K38" s="82">
        <v>1.7</v>
      </c>
      <c r="L38" s="7">
        <f t="shared" si="0"/>
        <v>297.5</v>
      </c>
    </row>
    <row r="39" spans="1:12" s="15" customFormat="1" ht="82.5" x14ac:dyDescent="0.25">
      <c r="A39" s="83">
        <f t="shared" si="1"/>
        <v>28</v>
      </c>
      <c r="B39" s="143"/>
      <c r="C39" s="82" t="s">
        <v>198</v>
      </c>
      <c r="D39" s="82" t="s">
        <v>67</v>
      </c>
      <c r="E39" s="82" t="s">
        <v>68</v>
      </c>
      <c r="F39" s="82" t="s">
        <v>199</v>
      </c>
      <c r="G39" s="82">
        <v>308776817</v>
      </c>
      <c r="H39" s="82" t="s">
        <v>200</v>
      </c>
      <c r="I39" s="82" t="s">
        <v>71</v>
      </c>
      <c r="J39" s="82">
        <v>1</v>
      </c>
      <c r="K39" s="82">
        <v>161217.60000000001</v>
      </c>
      <c r="L39" s="7">
        <f>+K39*J39</f>
        <v>161217.60000000001</v>
      </c>
    </row>
    <row r="40" spans="1:12" s="15" customFormat="1" ht="82.5" x14ac:dyDescent="0.25">
      <c r="A40" s="83">
        <f t="shared" si="1"/>
        <v>29</v>
      </c>
      <c r="B40" s="143"/>
      <c r="C40" s="82" t="s">
        <v>198</v>
      </c>
      <c r="D40" s="82" t="s">
        <v>67</v>
      </c>
      <c r="E40" s="82" t="s">
        <v>68</v>
      </c>
      <c r="F40" s="82" t="s">
        <v>201</v>
      </c>
      <c r="G40" s="82">
        <v>303461366</v>
      </c>
      <c r="H40" s="82" t="s">
        <v>202</v>
      </c>
      <c r="I40" s="82" t="s">
        <v>71</v>
      </c>
      <c r="J40" s="82">
        <v>1</v>
      </c>
      <c r="K40" s="82">
        <v>311876.3</v>
      </c>
      <c r="L40" s="7">
        <f>+K40*J40</f>
        <v>311876.3</v>
      </c>
    </row>
    <row r="41" spans="1:12" s="15" customFormat="1" ht="82.5" x14ac:dyDescent="0.25">
      <c r="A41" s="83">
        <f t="shared" si="1"/>
        <v>30</v>
      </c>
      <c r="B41" s="144"/>
      <c r="C41" s="82" t="s">
        <v>262</v>
      </c>
      <c r="D41" s="82" t="s">
        <v>67</v>
      </c>
      <c r="E41" s="82" t="s">
        <v>75</v>
      </c>
      <c r="F41" s="82" t="s">
        <v>279</v>
      </c>
      <c r="G41" s="82">
        <v>302779476</v>
      </c>
      <c r="H41" s="82" t="s">
        <v>280</v>
      </c>
      <c r="I41" s="82" t="s">
        <v>70</v>
      </c>
      <c r="J41" s="82">
        <v>10</v>
      </c>
      <c r="K41" s="82">
        <v>4.7</v>
      </c>
      <c r="L41" s="7">
        <f t="shared" ref="L41:L61" si="2">+K41*J41</f>
        <v>47</v>
      </c>
    </row>
    <row r="42" spans="1:12" s="15" customFormat="1" ht="82.5" x14ac:dyDescent="0.25">
      <c r="A42" s="83">
        <f t="shared" si="1"/>
        <v>31</v>
      </c>
      <c r="B42" s="142" t="s">
        <v>196</v>
      </c>
      <c r="C42" s="82" t="s">
        <v>263</v>
      </c>
      <c r="D42" s="82" t="s">
        <v>67</v>
      </c>
      <c r="E42" s="82" t="s">
        <v>75</v>
      </c>
      <c r="F42" s="82" t="s">
        <v>281</v>
      </c>
      <c r="G42" s="82">
        <v>307485222</v>
      </c>
      <c r="H42" s="82" t="s">
        <v>282</v>
      </c>
      <c r="I42" s="82" t="s">
        <v>70</v>
      </c>
      <c r="J42" s="82">
        <v>1000</v>
      </c>
      <c r="K42" s="82">
        <v>2.5</v>
      </c>
      <c r="L42" s="7">
        <f t="shared" si="2"/>
        <v>2500</v>
      </c>
    </row>
    <row r="43" spans="1:12" s="15" customFormat="1" ht="82.5" x14ac:dyDescent="0.25">
      <c r="A43" s="83">
        <f t="shared" si="1"/>
        <v>32</v>
      </c>
      <c r="B43" s="143"/>
      <c r="C43" s="82" t="s">
        <v>263</v>
      </c>
      <c r="D43" s="82" t="s">
        <v>67</v>
      </c>
      <c r="E43" s="82" t="s">
        <v>75</v>
      </c>
      <c r="F43" s="82" t="s">
        <v>283</v>
      </c>
      <c r="G43" s="82">
        <v>302479834</v>
      </c>
      <c r="H43" s="82" t="s">
        <v>284</v>
      </c>
      <c r="I43" s="82" t="s">
        <v>70</v>
      </c>
      <c r="J43" s="82">
        <v>500</v>
      </c>
      <c r="K43" s="82">
        <v>3</v>
      </c>
      <c r="L43" s="7">
        <f t="shared" si="2"/>
        <v>1500</v>
      </c>
    </row>
    <row r="44" spans="1:12" ht="82.5" x14ac:dyDescent="0.25">
      <c r="A44" s="83">
        <f t="shared" si="1"/>
        <v>33</v>
      </c>
      <c r="B44" s="143"/>
      <c r="C44" s="82" t="s">
        <v>264</v>
      </c>
      <c r="D44" s="82" t="s">
        <v>67</v>
      </c>
      <c r="E44" s="82" t="s">
        <v>75</v>
      </c>
      <c r="F44" s="82" t="s">
        <v>285</v>
      </c>
      <c r="G44" s="82">
        <v>305859445</v>
      </c>
      <c r="H44" s="82" t="s">
        <v>286</v>
      </c>
      <c r="I44" s="82" t="s">
        <v>70</v>
      </c>
      <c r="J44" s="82">
        <v>200</v>
      </c>
      <c r="K44" s="82">
        <v>1.7</v>
      </c>
      <c r="L44" s="7">
        <f t="shared" si="2"/>
        <v>340</v>
      </c>
    </row>
    <row r="45" spans="1:12" s="16" customFormat="1" ht="82.5" x14ac:dyDescent="0.25">
      <c r="A45" s="83">
        <f t="shared" si="1"/>
        <v>34</v>
      </c>
      <c r="B45" s="143"/>
      <c r="C45" s="82" t="s">
        <v>265</v>
      </c>
      <c r="D45" s="82" t="s">
        <v>67</v>
      </c>
      <c r="E45" s="82" t="s">
        <v>75</v>
      </c>
      <c r="F45" s="82" t="s">
        <v>287</v>
      </c>
      <c r="G45" s="82">
        <v>307469597</v>
      </c>
      <c r="H45" s="82" t="s">
        <v>288</v>
      </c>
      <c r="I45" s="82" t="s">
        <v>242</v>
      </c>
      <c r="J45" s="82">
        <v>100</v>
      </c>
      <c r="K45" s="82">
        <v>9.5</v>
      </c>
      <c r="L45" s="7">
        <f t="shared" si="2"/>
        <v>950</v>
      </c>
    </row>
    <row r="46" spans="1:12" s="16" customFormat="1" ht="82.5" x14ac:dyDescent="0.25">
      <c r="A46" s="83">
        <f t="shared" si="1"/>
        <v>35</v>
      </c>
      <c r="B46" s="143"/>
      <c r="C46" s="82" t="s">
        <v>266</v>
      </c>
      <c r="D46" s="82" t="s">
        <v>67</v>
      </c>
      <c r="E46" s="82" t="s">
        <v>75</v>
      </c>
      <c r="F46" s="82" t="s">
        <v>289</v>
      </c>
      <c r="G46" s="82">
        <v>305736432</v>
      </c>
      <c r="H46" s="82" t="s">
        <v>290</v>
      </c>
      <c r="I46" s="82" t="s">
        <v>291</v>
      </c>
      <c r="J46" s="82">
        <v>10</v>
      </c>
      <c r="K46" s="82">
        <v>35.9</v>
      </c>
      <c r="L46" s="7">
        <f t="shared" si="2"/>
        <v>359</v>
      </c>
    </row>
    <row r="47" spans="1:12" s="16" customFormat="1" ht="82.5" x14ac:dyDescent="0.25">
      <c r="A47" s="83">
        <f t="shared" si="1"/>
        <v>36</v>
      </c>
      <c r="B47" s="143"/>
      <c r="C47" s="82" t="s">
        <v>267</v>
      </c>
      <c r="D47" s="82" t="s">
        <v>67</v>
      </c>
      <c r="E47" s="82" t="s">
        <v>75</v>
      </c>
      <c r="F47" s="82" t="s">
        <v>292</v>
      </c>
      <c r="G47" s="82">
        <v>306089114</v>
      </c>
      <c r="H47" s="82" t="s">
        <v>293</v>
      </c>
      <c r="I47" s="82" t="s">
        <v>303</v>
      </c>
      <c r="J47" s="82">
        <v>20</v>
      </c>
      <c r="K47" s="82">
        <v>50</v>
      </c>
      <c r="L47" s="7">
        <f t="shared" si="2"/>
        <v>1000</v>
      </c>
    </row>
    <row r="48" spans="1:12" s="16" customFormat="1" ht="82.5" x14ac:dyDescent="0.25">
      <c r="A48" s="83">
        <f t="shared" si="1"/>
        <v>37</v>
      </c>
      <c r="B48" s="143"/>
      <c r="C48" s="82" t="s">
        <v>267</v>
      </c>
      <c r="D48" s="82" t="s">
        <v>67</v>
      </c>
      <c r="E48" s="82" t="s">
        <v>75</v>
      </c>
      <c r="F48" s="82" t="s">
        <v>294</v>
      </c>
      <c r="G48" s="82">
        <v>306089114</v>
      </c>
      <c r="H48" s="82" t="s">
        <v>293</v>
      </c>
      <c r="I48" s="82" t="s">
        <v>70</v>
      </c>
      <c r="J48" s="82">
        <v>20</v>
      </c>
      <c r="K48" s="82">
        <v>50</v>
      </c>
      <c r="L48" s="7">
        <f t="shared" si="2"/>
        <v>1000</v>
      </c>
    </row>
    <row r="49" spans="1:12" s="16" customFormat="1" ht="82.5" x14ac:dyDescent="0.25">
      <c r="A49" s="83">
        <f t="shared" si="1"/>
        <v>38</v>
      </c>
      <c r="B49" s="144"/>
      <c r="C49" s="82" t="s">
        <v>268</v>
      </c>
      <c r="D49" s="82" t="s">
        <v>67</v>
      </c>
      <c r="E49" s="82" t="s">
        <v>75</v>
      </c>
      <c r="F49" s="82" t="s">
        <v>295</v>
      </c>
      <c r="G49" s="82">
        <v>306700120</v>
      </c>
      <c r="H49" s="82" t="s">
        <v>296</v>
      </c>
      <c r="I49" s="82" t="s">
        <v>304</v>
      </c>
      <c r="J49" s="82">
        <v>20</v>
      </c>
      <c r="K49" s="82">
        <v>70</v>
      </c>
      <c r="L49" s="7">
        <f t="shared" si="2"/>
        <v>1400</v>
      </c>
    </row>
    <row r="50" spans="1:12" s="16" customFormat="1" ht="82.5" x14ac:dyDescent="0.25">
      <c r="A50" s="83">
        <f t="shared" si="1"/>
        <v>39</v>
      </c>
      <c r="B50" s="142" t="s">
        <v>196</v>
      </c>
      <c r="C50" s="82" t="s">
        <v>267</v>
      </c>
      <c r="D50" s="82" t="s">
        <v>67</v>
      </c>
      <c r="E50" s="82" t="s">
        <v>75</v>
      </c>
      <c r="F50" s="82" t="s">
        <v>297</v>
      </c>
      <c r="G50" s="82">
        <v>305869726</v>
      </c>
      <c r="H50" s="82" t="s">
        <v>298</v>
      </c>
      <c r="I50" s="82" t="s">
        <v>303</v>
      </c>
      <c r="J50" s="82">
        <v>10</v>
      </c>
      <c r="K50" s="82">
        <v>59</v>
      </c>
      <c r="L50" s="7">
        <f t="shared" si="2"/>
        <v>590</v>
      </c>
    </row>
    <row r="51" spans="1:12" s="16" customFormat="1" ht="82.5" x14ac:dyDescent="0.25">
      <c r="A51" s="83">
        <f t="shared" si="1"/>
        <v>40</v>
      </c>
      <c r="B51" s="143"/>
      <c r="C51" s="82" t="s">
        <v>269</v>
      </c>
      <c r="D51" s="82" t="s">
        <v>67</v>
      </c>
      <c r="E51" s="82" t="s">
        <v>75</v>
      </c>
      <c r="F51" s="82" t="s">
        <v>299</v>
      </c>
      <c r="G51" s="82">
        <v>307790492</v>
      </c>
      <c r="H51" s="82" t="s">
        <v>300</v>
      </c>
      <c r="I51" s="82" t="s">
        <v>242</v>
      </c>
      <c r="J51" s="82">
        <v>200</v>
      </c>
      <c r="K51" s="82">
        <v>7.4</v>
      </c>
      <c r="L51" s="7">
        <f t="shared" si="2"/>
        <v>1480</v>
      </c>
    </row>
    <row r="52" spans="1:12" s="16" customFormat="1" ht="82.5" x14ac:dyDescent="0.25">
      <c r="A52" s="83">
        <f t="shared" si="1"/>
        <v>41</v>
      </c>
      <c r="B52" s="143"/>
      <c r="C52" s="82" t="s">
        <v>270</v>
      </c>
      <c r="D52" s="82" t="s">
        <v>67</v>
      </c>
      <c r="E52" s="82" t="s">
        <v>75</v>
      </c>
      <c r="F52" s="82" t="s">
        <v>301</v>
      </c>
      <c r="G52" s="82">
        <v>308352918</v>
      </c>
      <c r="H52" s="82" t="s">
        <v>302</v>
      </c>
      <c r="I52" s="82" t="s">
        <v>304</v>
      </c>
      <c r="J52" s="82">
        <v>10</v>
      </c>
      <c r="K52" s="82">
        <v>24.5</v>
      </c>
      <c r="L52" s="7">
        <f t="shared" si="2"/>
        <v>245</v>
      </c>
    </row>
    <row r="53" spans="1:12" s="77" customFormat="1" ht="82.5" x14ac:dyDescent="0.25">
      <c r="A53" s="83">
        <f t="shared" si="1"/>
        <v>42</v>
      </c>
      <c r="B53" s="143"/>
      <c r="C53" s="82" t="s">
        <v>271</v>
      </c>
      <c r="D53" s="82" t="s">
        <v>67</v>
      </c>
      <c r="E53" s="82" t="s">
        <v>75</v>
      </c>
      <c r="F53" s="82" t="s">
        <v>305</v>
      </c>
      <c r="G53" s="82">
        <v>204629061</v>
      </c>
      <c r="H53" s="82" t="s">
        <v>306</v>
      </c>
      <c r="I53" s="82" t="s">
        <v>70</v>
      </c>
      <c r="J53" s="82">
        <v>30</v>
      </c>
      <c r="K53" s="82">
        <v>10.6</v>
      </c>
      <c r="L53" s="7">
        <f t="shared" si="2"/>
        <v>318</v>
      </c>
    </row>
    <row r="54" spans="1:12" s="77" customFormat="1" ht="82.5" x14ac:dyDescent="0.25">
      <c r="A54" s="83">
        <f t="shared" si="1"/>
        <v>43</v>
      </c>
      <c r="B54" s="143"/>
      <c r="C54" s="82" t="s">
        <v>272</v>
      </c>
      <c r="D54" s="82" t="s">
        <v>67</v>
      </c>
      <c r="E54" s="82" t="s">
        <v>75</v>
      </c>
      <c r="F54" s="82" t="s">
        <v>307</v>
      </c>
      <c r="G54" s="82">
        <v>306838035</v>
      </c>
      <c r="H54" s="82" t="s">
        <v>308</v>
      </c>
      <c r="I54" s="82" t="s">
        <v>70</v>
      </c>
      <c r="J54" s="82">
        <v>50</v>
      </c>
      <c r="K54" s="82">
        <v>8.9</v>
      </c>
      <c r="L54" s="7">
        <f t="shared" si="2"/>
        <v>445</v>
      </c>
    </row>
    <row r="55" spans="1:12" s="77" customFormat="1" ht="82.5" x14ac:dyDescent="0.25">
      <c r="A55" s="83">
        <f t="shared" si="1"/>
        <v>44</v>
      </c>
      <c r="B55" s="143"/>
      <c r="C55" s="82" t="s">
        <v>274</v>
      </c>
      <c r="D55" s="82" t="s">
        <v>67</v>
      </c>
      <c r="E55" s="82" t="s">
        <v>75</v>
      </c>
      <c r="F55" s="82" t="s">
        <v>309</v>
      </c>
      <c r="G55" s="82">
        <v>308628137</v>
      </c>
      <c r="H55" s="82" t="s">
        <v>241</v>
      </c>
      <c r="I55" s="82" t="s">
        <v>70</v>
      </c>
      <c r="J55" s="82">
        <v>30</v>
      </c>
      <c r="K55" s="82">
        <v>8.1</v>
      </c>
      <c r="L55" s="7">
        <f t="shared" si="2"/>
        <v>243</v>
      </c>
    </row>
    <row r="56" spans="1:12" s="77" customFormat="1" ht="82.5" x14ac:dyDescent="0.25">
      <c r="A56" s="83">
        <f t="shared" si="1"/>
        <v>45</v>
      </c>
      <c r="B56" s="143"/>
      <c r="C56" s="82" t="s">
        <v>275</v>
      </c>
      <c r="D56" s="82" t="s">
        <v>67</v>
      </c>
      <c r="E56" s="82" t="s">
        <v>75</v>
      </c>
      <c r="F56" s="82" t="s">
        <v>310</v>
      </c>
      <c r="G56" s="82">
        <v>305884788</v>
      </c>
      <c r="H56" s="82" t="s">
        <v>311</v>
      </c>
      <c r="I56" s="82" t="s">
        <v>304</v>
      </c>
      <c r="J56" s="82">
        <v>5</v>
      </c>
      <c r="K56" s="82">
        <v>38</v>
      </c>
      <c r="L56" s="7">
        <f t="shared" si="2"/>
        <v>190</v>
      </c>
    </row>
    <row r="57" spans="1:12" s="77" customFormat="1" ht="82.5" x14ac:dyDescent="0.25">
      <c r="A57" s="83">
        <f t="shared" si="1"/>
        <v>46</v>
      </c>
      <c r="B57" s="144"/>
      <c r="C57" s="82" t="s">
        <v>273</v>
      </c>
      <c r="D57" s="82" t="s">
        <v>67</v>
      </c>
      <c r="E57" s="82" t="s">
        <v>75</v>
      </c>
      <c r="F57" s="82" t="s">
        <v>312</v>
      </c>
      <c r="G57" s="82">
        <v>308046671</v>
      </c>
      <c r="H57" s="82" t="s">
        <v>313</v>
      </c>
      <c r="I57" s="82" t="s">
        <v>314</v>
      </c>
      <c r="J57" s="82">
        <v>10</v>
      </c>
      <c r="K57" s="82">
        <v>87.8</v>
      </c>
      <c r="L57" s="7">
        <f t="shared" si="2"/>
        <v>878</v>
      </c>
    </row>
    <row r="58" spans="1:12" s="77" customFormat="1" ht="82.5" x14ac:dyDescent="0.25">
      <c r="A58" s="83">
        <f t="shared" si="1"/>
        <v>47</v>
      </c>
      <c r="B58" s="142" t="s">
        <v>196</v>
      </c>
      <c r="C58" s="82" t="s">
        <v>276</v>
      </c>
      <c r="D58" s="82" t="s">
        <v>67</v>
      </c>
      <c r="E58" s="82" t="s">
        <v>75</v>
      </c>
      <c r="F58" s="82" t="s">
        <v>315</v>
      </c>
      <c r="G58" s="82">
        <v>303478716</v>
      </c>
      <c r="H58" s="82" t="s">
        <v>316</v>
      </c>
      <c r="I58" s="82" t="s">
        <v>70</v>
      </c>
      <c r="J58" s="82">
        <v>10</v>
      </c>
      <c r="K58" s="82">
        <v>350</v>
      </c>
      <c r="L58" s="7">
        <f t="shared" si="2"/>
        <v>3500</v>
      </c>
    </row>
    <row r="59" spans="1:12" s="77" customFormat="1" ht="33" x14ac:dyDescent="0.25">
      <c r="A59" s="83">
        <f t="shared" si="1"/>
        <v>48</v>
      </c>
      <c r="B59" s="143"/>
      <c r="C59" s="82" t="s">
        <v>277</v>
      </c>
      <c r="D59" s="82" t="s">
        <v>161</v>
      </c>
      <c r="E59" s="82" t="s">
        <v>75</v>
      </c>
      <c r="F59" s="82" t="s">
        <v>317</v>
      </c>
      <c r="G59" s="82">
        <v>203604774</v>
      </c>
      <c r="H59" s="82" t="s">
        <v>318</v>
      </c>
      <c r="I59" s="82" t="s">
        <v>70</v>
      </c>
      <c r="J59" s="82">
        <v>1000</v>
      </c>
      <c r="K59" s="82">
        <v>0.9</v>
      </c>
      <c r="L59" s="7">
        <f t="shared" si="2"/>
        <v>900</v>
      </c>
    </row>
    <row r="60" spans="1:12" s="77" customFormat="1" ht="66" x14ac:dyDescent="0.25">
      <c r="A60" s="83">
        <f t="shared" si="1"/>
        <v>49</v>
      </c>
      <c r="B60" s="143"/>
      <c r="C60" s="82" t="s">
        <v>277</v>
      </c>
      <c r="D60" s="82" t="s">
        <v>161</v>
      </c>
      <c r="E60" s="82" t="s">
        <v>75</v>
      </c>
      <c r="F60" s="82" t="s">
        <v>319</v>
      </c>
      <c r="G60" s="82">
        <v>307720586</v>
      </c>
      <c r="H60" s="82" t="s">
        <v>320</v>
      </c>
      <c r="I60" s="82" t="s">
        <v>70</v>
      </c>
      <c r="J60" s="82">
        <v>1000</v>
      </c>
      <c r="K60" s="82">
        <v>0.5</v>
      </c>
      <c r="L60" s="7">
        <f t="shared" si="2"/>
        <v>500</v>
      </c>
    </row>
    <row r="61" spans="1:12" s="77" customFormat="1" ht="83.25" thickBot="1" x14ac:dyDescent="0.3">
      <c r="A61" s="112">
        <f t="shared" si="1"/>
        <v>50</v>
      </c>
      <c r="B61" s="145"/>
      <c r="C61" s="101" t="s">
        <v>278</v>
      </c>
      <c r="D61" s="101" t="s">
        <v>67</v>
      </c>
      <c r="E61" s="101" t="s">
        <v>75</v>
      </c>
      <c r="F61" s="101" t="s">
        <v>321</v>
      </c>
      <c r="G61" s="101">
        <v>308041814</v>
      </c>
      <c r="H61" s="101" t="s">
        <v>322</v>
      </c>
      <c r="I61" s="101" t="s">
        <v>70</v>
      </c>
      <c r="J61" s="101">
        <v>2</v>
      </c>
      <c r="K61" s="101">
        <v>430</v>
      </c>
      <c r="L61" s="108">
        <f t="shared" si="2"/>
        <v>860</v>
      </c>
    </row>
    <row r="62" spans="1:12" s="77" customFormat="1" ht="17.25" thickBot="1" x14ac:dyDescent="0.3">
      <c r="A62" s="140" t="s">
        <v>13</v>
      </c>
      <c r="B62" s="141"/>
      <c r="C62" s="109" t="s">
        <v>323</v>
      </c>
      <c r="D62" s="109" t="s">
        <v>323</v>
      </c>
      <c r="E62" s="109" t="s">
        <v>323</v>
      </c>
      <c r="F62" s="109" t="s">
        <v>323</v>
      </c>
      <c r="G62" s="109" t="s">
        <v>323</v>
      </c>
      <c r="H62" s="109" t="s">
        <v>323</v>
      </c>
      <c r="I62" s="109" t="s">
        <v>323</v>
      </c>
      <c r="J62" s="109">
        <f>SUM(J12:J61)</f>
        <v>6573</v>
      </c>
      <c r="K62" s="110">
        <f t="shared" ref="K62:L62" si="3">SUM(K12:K61)</f>
        <v>526482.30000000005</v>
      </c>
      <c r="L62" s="111">
        <f t="shared" si="3"/>
        <v>730356.89999999991</v>
      </c>
    </row>
    <row r="63" spans="1:12" ht="66" customHeight="1" x14ac:dyDescent="0.25">
      <c r="A63" s="124" t="s">
        <v>29</v>
      </c>
      <c r="B63" s="124"/>
      <c r="C63" s="124"/>
      <c r="D63" s="124"/>
      <c r="E63" s="124"/>
      <c r="F63" s="124"/>
      <c r="G63" s="124"/>
      <c r="H63" s="124"/>
      <c r="I63" s="124"/>
      <c r="J63" s="124"/>
      <c r="K63" s="124"/>
      <c r="L63" s="124"/>
    </row>
  </sheetData>
  <mergeCells count="27">
    <mergeCell ref="A63:L63"/>
    <mergeCell ref="G10:H10"/>
    <mergeCell ref="I10:I11"/>
    <mergeCell ref="J10:J11"/>
    <mergeCell ref="K10:K11"/>
    <mergeCell ref="L10:L11"/>
    <mergeCell ref="A62:B62"/>
    <mergeCell ref="B12:B17"/>
    <mergeCell ref="B18:B25"/>
    <mergeCell ref="B26:B33"/>
    <mergeCell ref="B34:B41"/>
    <mergeCell ref="B42:B49"/>
    <mergeCell ref="B50:B57"/>
    <mergeCell ref="B58:B61"/>
    <mergeCell ref="A7:L7"/>
    <mergeCell ref="A8:L8"/>
    <mergeCell ref="A10:A11"/>
    <mergeCell ref="B10:B11"/>
    <mergeCell ref="J1:L1"/>
    <mergeCell ref="J2:L2"/>
    <mergeCell ref="J3:L3"/>
    <mergeCell ref="J4:L4"/>
    <mergeCell ref="J5:L5"/>
    <mergeCell ref="C10:C11"/>
    <mergeCell ref="D10:D11"/>
    <mergeCell ref="E10:E11"/>
    <mergeCell ref="F10:F11"/>
  </mergeCells>
  <hyperlinks>
    <hyperlink ref="D10" r:id="rId1" display="javascript:scrollText(5421883)" xr:uid="{10E138C1-E059-430D-8CF7-1C3D4F5C3A91}"/>
  </hyperlinks>
  <pageMargins left="0.51181102362204722" right="0.31496062992125984" top="0.19685039370078741" bottom="0.15748031496062992" header="0.15748031496062992" footer="0.23622047244094491"/>
  <pageSetup paperSize="9" scale="69" orientation="landscape" horizontalDpi="0" verticalDpi="0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BAE1C8-E542-4A4D-814A-6C38ADA560DB}">
  <sheetPr>
    <tabColor rgb="FFFFFF00"/>
    <pageSetUpPr fitToPage="1"/>
  </sheetPr>
  <dimension ref="A1:H17"/>
  <sheetViews>
    <sheetView workbookViewId="0">
      <selection activeCell="F19" sqref="F19"/>
    </sheetView>
  </sheetViews>
  <sheetFormatPr defaultRowHeight="16.5" x14ac:dyDescent="0.25"/>
  <cols>
    <col min="1" max="1" width="5.7109375" style="1" customWidth="1"/>
    <col min="2" max="2" width="13.7109375" style="1" customWidth="1"/>
    <col min="3" max="3" width="21.85546875" style="1" customWidth="1"/>
    <col min="4" max="4" width="21.7109375" style="1" customWidth="1"/>
    <col min="5" max="5" width="18.7109375" style="1" customWidth="1"/>
    <col min="6" max="7" width="17.5703125" style="1" customWidth="1"/>
    <col min="8" max="8" width="26" style="1" customWidth="1"/>
    <col min="9" max="16384" width="9.140625" style="1"/>
  </cols>
  <sheetData>
    <row r="1" spans="1:8" x14ac:dyDescent="0.25">
      <c r="G1" s="121" t="s">
        <v>14</v>
      </c>
      <c r="H1" s="121"/>
    </row>
    <row r="2" spans="1:8" x14ac:dyDescent="0.25">
      <c r="G2" s="121" t="s">
        <v>15</v>
      </c>
      <c r="H2" s="121"/>
    </row>
    <row r="3" spans="1:8" x14ac:dyDescent="0.25">
      <c r="G3" s="121" t="s">
        <v>16</v>
      </c>
      <c r="H3" s="121"/>
    </row>
    <row r="4" spans="1:8" x14ac:dyDescent="0.25">
      <c r="G4" s="121" t="s">
        <v>17</v>
      </c>
      <c r="H4" s="121"/>
    </row>
    <row r="5" spans="1:8" x14ac:dyDescent="0.25">
      <c r="G5" s="121" t="s">
        <v>62</v>
      </c>
      <c r="H5" s="121"/>
    </row>
    <row r="7" spans="1:8" ht="51.75" customHeight="1" x14ac:dyDescent="0.25">
      <c r="A7" s="120" t="s">
        <v>59</v>
      </c>
      <c r="B7" s="120"/>
      <c r="C7" s="120"/>
      <c r="D7" s="120"/>
      <c r="E7" s="120"/>
      <c r="F7" s="120"/>
      <c r="G7" s="120"/>
      <c r="H7" s="120"/>
    </row>
    <row r="8" spans="1:8" ht="34.5" customHeight="1" x14ac:dyDescent="0.25">
      <c r="A8" s="120" t="s">
        <v>19</v>
      </c>
      <c r="B8" s="120"/>
      <c r="C8" s="120"/>
      <c r="D8" s="120"/>
      <c r="E8" s="120"/>
      <c r="F8" s="120"/>
      <c r="G8" s="120"/>
      <c r="H8" s="120"/>
    </row>
    <row r="10" spans="1:8" ht="33" x14ac:dyDescent="0.25">
      <c r="A10" s="119" t="s">
        <v>1</v>
      </c>
      <c r="B10" s="119" t="s">
        <v>35</v>
      </c>
      <c r="C10" s="119" t="s">
        <v>60</v>
      </c>
      <c r="D10" s="119" t="s">
        <v>48</v>
      </c>
      <c r="E10" s="119" t="s">
        <v>49</v>
      </c>
      <c r="F10" s="123" t="s">
        <v>24</v>
      </c>
      <c r="G10" s="123"/>
      <c r="H10" s="3" t="s">
        <v>61</v>
      </c>
    </row>
    <row r="11" spans="1:8" ht="33" x14ac:dyDescent="0.25">
      <c r="A11" s="119"/>
      <c r="B11" s="119"/>
      <c r="C11" s="119"/>
      <c r="D11" s="119"/>
      <c r="E11" s="119"/>
      <c r="F11" s="4" t="s">
        <v>26</v>
      </c>
      <c r="G11" s="4" t="s">
        <v>27</v>
      </c>
      <c r="H11" s="3" t="s">
        <v>55</v>
      </c>
    </row>
    <row r="12" spans="1:8" x14ac:dyDescent="0.25">
      <c r="A12" s="2" t="s">
        <v>10</v>
      </c>
      <c r="B12" s="2"/>
      <c r="C12" s="2"/>
      <c r="D12" s="2"/>
      <c r="E12" s="2"/>
      <c r="F12" s="2"/>
      <c r="G12" s="2"/>
      <c r="H12" s="2"/>
    </row>
    <row r="13" spans="1:8" x14ac:dyDescent="0.25">
      <c r="A13" s="2" t="s">
        <v>11</v>
      </c>
      <c r="B13" s="2"/>
      <c r="C13" s="2"/>
      <c r="D13" s="2"/>
      <c r="E13" s="2"/>
      <c r="F13" s="2"/>
      <c r="G13" s="2"/>
      <c r="H13" s="2"/>
    </row>
    <row r="14" spans="1:8" x14ac:dyDescent="0.25">
      <c r="A14" s="2" t="s">
        <v>12</v>
      </c>
      <c r="B14" s="2"/>
      <c r="C14" s="2"/>
      <c r="D14" s="2"/>
      <c r="E14" s="2"/>
      <c r="F14" s="2"/>
      <c r="G14" s="2"/>
      <c r="H14" s="2"/>
    </row>
    <row r="15" spans="1:8" x14ac:dyDescent="0.25">
      <c r="A15" s="2" t="s">
        <v>28</v>
      </c>
      <c r="B15" s="2"/>
      <c r="C15" s="2"/>
      <c r="D15" s="2"/>
      <c r="E15" s="2"/>
      <c r="F15" s="2"/>
      <c r="G15" s="2"/>
      <c r="H15" s="2"/>
    </row>
    <row r="17" spans="1:8" ht="56.25" customHeight="1" x14ac:dyDescent="0.25">
      <c r="A17" s="124" t="s">
        <v>29</v>
      </c>
      <c r="B17" s="124"/>
      <c r="C17" s="124"/>
      <c r="D17" s="124"/>
      <c r="E17" s="124"/>
      <c r="F17" s="124"/>
      <c r="G17" s="124"/>
      <c r="H17" s="124"/>
    </row>
  </sheetData>
  <mergeCells count="14">
    <mergeCell ref="A8:H8"/>
    <mergeCell ref="A7:H7"/>
    <mergeCell ref="A17:H17"/>
    <mergeCell ref="G1:H1"/>
    <mergeCell ref="G2:H2"/>
    <mergeCell ref="G3:H3"/>
    <mergeCell ref="G4:H4"/>
    <mergeCell ref="G5:H5"/>
    <mergeCell ref="A10:A11"/>
    <mergeCell ref="B10:B11"/>
    <mergeCell ref="C10:C11"/>
    <mergeCell ref="D10:D11"/>
    <mergeCell ref="E10:E11"/>
    <mergeCell ref="F10:G10"/>
  </mergeCells>
  <hyperlinks>
    <hyperlink ref="D10" r:id="rId1" display="javascript:scrollText(5421891)" xr:uid="{FF597DE4-FF71-4AC3-B964-B0F4F504F016}"/>
  </hyperlinks>
  <pageMargins left="0.70866141732283472" right="0.70866141732283472" top="0.74803149606299213" bottom="0.74803149606299213" header="0.31496062992125984" footer="0.31496062992125984"/>
  <pageSetup paperSize="9" scale="92" orientation="landscape" horizontalDpi="0" verticalDpi="0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DC3AA8-269E-4761-89B1-B8351998C9D9}">
  <sheetPr>
    <pageSetUpPr fitToPage="1"/>
  </sheetPr>
  <dimension ref="A1:G16"/>
  <sheetViews>
    <sheetView workbookViewId="0">
      <selection activeCell="G16" sqref="G16"/>
    </sheetView>
  </sheetViews>
  <sheetFormatPr defaultRowHeight="15.75" x14ac:dyDescent="0.25"/>
  <cols>
    <col min="1" max="1" width="5.5703125" style="22" customWidth="1"/>
    <col min="2" max="3" width="20" style="22" customWidth="1"/>
    <col min="4" max="4" width="18.42578125" style="22" customWidth="1"/>
    <col min="5" max="6" width="19.28515625" style="22" customWidth="1"/>
    <col min="7" max="7" width="18.42578125" style="22" customWidth="1"/>
    <col min="8" max="16384" width="9.140625" style="22"/>
  </cols>
  <sheetData>
    <row r="1" spans="1:7" x14ac:dyDescent="0.25">
      <c r="A1" s="121" t="s">
        <v>324</v>
      </c>
      <c r="B1" s="121"/>
      <c r="C1" s="121"/>
      <c r="D1" s="121"/>
      <c r="E1" s="121"/>
      <c r="F1" s="121"/>
      <c r="G1" s="121"/>
    </row>
    <row r="2" spans="1:7" x14ac:dyDescent="0.25">
      <c r="A2" s="121"/>
      <c r="B2" s="121"/>
      <c r="C2" s="121"/>
      <c r="D2" s="121"/>
      <c r="E2" s="121"/>
      <c r="F2" s="121"/>
      <c r="G2" s="121"/>
    </row>
    <row r="3" spans="1:7" ht="51" customHeight="1" x14ac:dyDescent="0.25">
      <c r="A3" s="121"/>
      <c r="B3" s="121"/>
      <c r="C3" s="121"/>
      <c r="D3" s="121"/>
      <c r="E3" s="121"/>
      <c r="F3" s="121"/>
      <c r="G3" s="121"/>
    </row>
    <row r="4" spans="1:7" ht="16.5" thickBot="1" x14ac:dyDescent="0.3">
      <c r="A4" s="17"/>
      <c r="B4" s="17"/>
      <c r="C4" s="74"/>
      <c r="D4" s="17"/>
      <c r="E4" s="17"/>
      <c r="F4" s="17"/>
      <c r="G4" s="23" t="s">
        <v>66</v>
      </c>
    </row>
    <row r="5" spans="1:7" ht="33.75" customHeight="1" x14ac:dyDescent="0.25">
      <c r="A5" s="26" t="s">
        <v>81</v>
      </c>
      <c r="B5" s="27" t="s">
        <v>85</v>
      </c>
      <c r="C5" s="27" t="s">
        <v>130</v>
      </c>
      <c r="D5" s="27" t="s">
        <v>83</v>
      </c>
      <c r="E5" s="27" t="s">
        <v>131</v>
      </c>
      <c r="F5" s="35" t="s">
        <v>87</v>
      </c>
      <c r="G5" s="28" t="s">
        <v>84</v>
      </c>
    </row>
    <row r="6" spans="1:7" ht="78.75" x14ac:dyDescent="0.25">
      <c r="A6" s="115">
        <v>1</v>
      </c>
      <c r="B6" s="25" t="s">
        <v>67</v>
      </c>
      <c r="C6" s="25" t="s">
        <v>132</v>
      </c>
      <c r="D6" s="32">
        <v>13338.6</v>
      </c>
      <c r="E6" s="25" t="s">
        <v>133</v>
      </c>
      <c r="F6" s="37" t="s">
        <v>89</v>
      </c>
      <c r="G6" s="29" t="s">
        <v>86</v>
      </c>
    </row>
    <row r="7" spans="1:7" ht="78.75" x14ac:dyDescent="0.25">
      <c r="A7" s="116">
        <v>2</v>
      </c>
      <c r="B7" s="25" t="s">
        <v>67</v>
      </c>
      <c r="C7" s="30" t="s">
        <v>134</v>
      </c>
      <c r="D7" s="33">
        <v>829.2</v>
      </c>
      <c r="E7" s="25" t="s">
        <v>135</v>
      </c>
      <c r="F7" s="37" t="s">
        <v>89</v>
      </c>
      <c r="G7" s="29" t="s">
        <v>86</v>
      </c>
    </row>
    <row r="8" spans="1:7" ht="78.75" x14ac:dyDescent="0.25">
      <c r="A8" s="115">
        <v>3</v>
      </c>
      <c r="B8" s="25" t="s">
        <v>67</v>
      </c>
      <c r="C8" s="30" t="s">
        <v>136</v>
      </c>
      <c r="D8" s="33">
        <v>8368.2000000000007</v>
      </c>
      <c r="E8" s="25" t="s">
        <v>137</v>
      </c>
      <c r="F8" s="37" t="s">
        <v>89</v>
      </c>
      <c r="G8" s="29" t="s">
        <v>86</v>
      </c>
    </row>
    <row r="9" spans="1:7" ht="78.75" x14ac:dyDescent="0.25">
      <c r="A9" s="116">
        <v>4</v>
      </c>
      <c r="B9" s="25" t="s">
        <v>67</v>
      </c>
      <c r="C9" s="30" t="s">
        <v>138</v>
      </c>
      <c r="D9" s="33">
        <v>26639.8</v>
      </c>
      <c r="E9" s="25" t="s">
        <v>139</v>
      </c>
      <c r="F9" s="37" t="s">
        <v>89</v>
      </c>
      <c r="G9" s="29" t="s">
        <v>86</v>
      </c>
    </row>
    <row r="10" spans="1:7" ht="78.75" x14ac:dyDescent="0.25">
      <c r="A10" s="115">
        <v>5</v>
      </c>
      <c r="B10" s="25" t="s">
        <v>67</v>
      </c>
      <c r="C10" s="30" t="s">
        <v>140</v>
      </c>
      <c r="D10" s="33">
        <v>4856.2</v>
      </c>
      <c r="E10" s="25" t="s">
        <v>141</v>
      </c>
      <c r="F10" s="38" t="s">
        <v>88</v>
      </c>
      <c r="G10" s="79" t="s">
        <v>68</v>
      </c>
    </row>
    <row r="11" spans="1:7" ht="78.75" x14ac:dyDescent="0.25">
      <c r="A11" s="116">
        <v>6</v>
      </c>
      <c r="B11" s="25" t="s">
        <v>67</v>
      </c>
      <c r="C11" s="30" t="s">
        <v>69</v>
      </c>
      <c r="D11" s="33">
        <v>51024</v>
      </c>
      <c r="E11" s="25" t="s">
        <v>142</v>
      </c>
      <c r="F11" s="38" t="s">
        <v>88</v>
      </c>
      <c r="G11" s="79" t="s">
        <v>68</v>
      </c>
    </row>
    <row r="12" spans="1:7" ht="63" x14ac:dyDescent="0.25">
      <c r="A12" s="115">
        <v>7</v>
      </c>
      <c r="B12" s="25" t="s">
        <v>145</v>
      </c>
      <c r="C12" s="30" t="s">
        <v>143</v>
      </c>
      <c r="D12" s="33">
        <v>11631.1</v>
      </c>
      <c r="E12" s="25" t="s">
        <v>144</v>
      </c>
      <c r="F12" s="37" t="s">
        <v>89</v>
      </c>
      <c r="G12" s="29" t="s">
        <v>86</v>
      </c>
    </row>
    <row r="13" spans="1:7" ht="63" x14ac:dyDescent="0.25">
      <c r="A13" s="116">
        <v>8</v>
      </c>
      <c r="B13" s="25" t="s">
        <v>145</v>
      </c>
      <c r="C13" s="30" t="s">
        <v>146</v>
      </c>
      <c r="D13" s="33">
        <v>33138.199999999997</v>
      </c>
      <c r="E13" s="25" t="s">
        <v>147</v>
      </c>
      <c r="F13" s="37" t="s">
        <v>89</v>
      </c>
      <c r="G13" s="29" t="s">
        <v>86</v>
      </c>
    </row>
    <row r="14" spans="1:7" ht="63" x14ac:dyDescent="0.25">
      <c r="A14" s="115">
        <v>9</v>
      </c>
      <c r="B14" s="25" t="s">
        <v>145</v>
      </c>
      <c r="C14" s="30" t="s">
        <v>138</v>
      </c>
      <c r="D14" s="33">
        <v>17980.3</v>
      </c>
      <c r="E14" s="25" t="s">
        <v>148</v>
      </c>
      <c r="F14" s="37" t="s">
        <v>89</v>
      </c>
      <c r="G14" s="29" t="s">
        <v>86</v>
      </c>
    </row>
    <row r="15" spans="1:7" ht="63.75" thickBot="1" x14ac:dyDescent="0.3">
      <c r="A15" s="116">
        <v>10</v>
      </c>
      <c r="B15" s="25" t="s">
        <v>145</v>
      </c>
      <c r="C15" s="30" t="s">
        <v>134</v>
      </c>
      <c r="D15" s="33">
        <v>529</v>
      </c>
      <c r="E15" s="25" t="s">
        <v>149</v>
      </c>
      <c r="F15" s="37" t="s">
        <v>89</v>
      </c>
      <c r="G15" s="29" t="s">
        <v>86</v>
      </c>
    </row>
    <row r="16" spans="1:7" ht="16.5" thickBot="1" x14ac:dyDescent="0.3">
      <c r="A16" s="146" t="s">
        <v>13</v>
      </c>
      <c r="B16" s="147"/>
      <c r="C16" s="75" t="s">
        <v>323</v>
      </c>
      <c r="D16" s="34">
        <f>SUM(D6:D15)</f>
        <v>168334.59999999998</v>
      </c>
      <c r="E16" s="31" t="s">
        <v>323</v>
      </c>
      <c r="F16" s="36" t="s">
        <v>323</v>
      </c>
      <c r="G16" s="117" t="s">
        <v>323</v>
      </c>
    </row>
  </sheetData>
  <mergeCells count="2">
    <mergeCell ref="A1:G3"/>
    <mergeCell ref="A16:B16"/>
  </mergeCells>
  <pageMargins left="0.26" right="0.21" top="0.75" bottom="0.75" header="0.3" footer="0.3"/>
  <pageSetup paperSize="9" scale="82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E97329-BE28-4547-9D12-287DA6A96FF3}">
  <sheetPr>
    <pageSetUpPr fitToPage="1"/>
  </sheetPr>
  <dimension ref="A1:G8"/>
  <sheetViews>
    <sheetView workbookViewId="0">
      <selection activeCell="A6" sqref="A6:A7"/>
    </sheetView>
  </sheetViews>
  <sheetFormatPr defaultRowHeight="15.75" x14ac:dyDescent="0.25"/>
  <cols>
    <col min="1" max="1" width="5.5703125" style="22" customWidth="1"/>
    <col min="2" max="2" width="25.85546875" style="22" customWidth="1"/>
    <col min="3" max="3" width="18.42578125" style="22" customWidth="1"/>
    <col min="4" max="4" width="19.28515625" style="22" customWidth="1"/>
    <col min="5" max="5" width="20.28515625" style="22" customWidth="1"/>
    <col min="6" max="7" width="23" style="22" customWidth="1"/>
    <col min="8" max="16384" width="9.140625" style="22"/>
  </cols>
  <sheetData>
    <row r="1" spans="1:7" x14ac:dyDescent="0.25">
      <c r="A1" s="121" t="s">
        <v>325</v>
      </c>
      <c r="B1" s="121"/>
      <c r="C1" s="121"/>
      <c r="D1" s="121"/>
      <c r="E1" s="121"/>
      <c r="F1" s="121"/>
      <c r="G1" s="121"/>
    </row>
    <row r="2" spans="1:7" x14ac:dyDescent="0.25">
      <c r="A2" s="121"/>
      <c r="B2" s="121"/>
      <c r="C2" s="121"/>
      <c r="D2" s="121"/>
      <c r="E2" s="121"/>
      <c r="F2" s="121"/>
      <c r="G2" s="121"/>
    </row>
    <row r="3" spans="1:7" ht="51" customHeight="1" x14ac:dyDescent="0.25">
      <c r="A3" s="121"/>
      <c r="B3" s="121"/>
      <c r="C3" s="121"/>
      <c r="D3" s="121"/>
      <c r="E3" s="121"/>
      <c r="F3" s="121"/>
      <c r="G3" s="121"/>
    </row>
    <row r="4" spans="1:7" ht="16.5" thickBot="1" x14ac:dyDescent="0.3">
      <c r="A4" s="17"/>
      <c r="B4" s="17"/>
      <c r="C4" s="17"/>
      <c r="D4" s="17"/>
      <c r="E4" s="21"/>
      <c r="F4" s="17"/>
      <c r="G4" s="23" t="s">
        <v>66</v>
      </c>
    </row>
    <row r="5" spans="1:7" ht="45" customHeight="1" x14ac:dyDescent="0.25">
      <c r="A5" s="26" t="s">
        <v>81</v>
      </c>
      <c r="B5" s="27" t="s">
        <v>85</v>
      </c>
      <c r="C5" s="27" t="s">
        <v>83</v>
      </c>
      <c r="D5" s="27" t="s">
        <v>82</v>
      </c>
      <c r="E5" s="35" t="s">
        <v>129</v>
      </c>
      <c r="F5" s="35" t="s">
        <v>87</v>
      </c>
      <c r="G5" s="28" t="s">
        <v>84</v>
      </c>
    </row>
    <row r="6" spans="1:7" ht="157.5" x14ac:dyDescent="0.25">
      <c r="A6" s="115">
        <v>1</v>
      </c>
      <c r="B6" s="25" t="s">
        <v>90</v>
      </c>
      <c r="C6" s="32">
        <v>94957.8</v>
      </c>
      <c r="D6" s="24">
        <v>7</v>
      </c>
      <c r="E6" s="76">
        <v>40</v>
      </c>
      <c r="F6" s="37" t="s">
        <v>91</v>
      </c>
      <c r="G6" s="29" t="s">
        <v>150</v>
      </c>
    </row>
    <row r="7" spans="1:7" ht="79.5" thickBot="1" x14ac:dyDescent="0.3">
      <c r="A7" s="118">
        <v>2</v>
      </c>
      <c r="B7" s="94" t="s">
        <v>67</v>
      </c>
      <c r="C7" s="95">
        <v>7968.3</v>
      </c>
      <c r="D7" s="98" t="s">
        <v>326</v>
      </c>
      <c r="E7" s="96">
        <v>3</v>
      </c>
      <c r="F7" s="37" t="s">
        <v>91</v>
      </c>
      <c r="G7" s="97" t="s">
        <v>327</v>
      </c>
    </row>
    <row r="8" spans="1:7" ht="16.5" thickBot="1" x14ac:dyDescent="0.3">
      <c r="A8" s="146" t="s">
        <v>13</v>
      </c>
      <c r="B8" s="147"/>
      <c r="C8" s="34">
        <f>SUM(C6:C7)</f>
        <v>102926.1</v>
      </c>
      <c r="D8" s="31" t="s">
        <v>323</v>
      </c>
      <c r="E8" s="36" t="s">
        <v>323</v>
      </c>
      <c r="F8" s="36" t="s">
        <v>323</v>
      </c>
      <c r="G8" s="99" t="s">
        <v>323</v>
      </c>
    </row>
  </sheetData>
  <mergeCells count="2">
    <mergeCell ref="A1:G3"/>
    <mergeCell ref="A8:B8"/>
  </mergeCells>
  <pageMargins left="0.68" right="0.22" top="0.75" bottom="0.75" header="0.3" footer="0.3"/>
  <pageSetup paperSize="9" orientation="landscape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918488-E625-4BAE-9C4C-93A539ECA3B4}">
  <sheetPr>
    <pageSetUpPr fitToPage="1"/>
  </sheetPr>
  <dimension ref="A1:H26"/>
  <sheetViews>
    <sheetView tabSelected="1" view="pageBreakPreview" zoomScale="85" zoomScaleNormal="100" zoomScaleSheetLayoutView="85" workbookViewId="0">
      <selection activeCell="B11" sqref="B11:C11"/>
    </sheetView>
  </sheetViews>
  <sheetFormatPr defaultRowHeight="15.75" x14ac:dyDescent="0.25"/>
  <cols>
    <col min="1" max="1" width="5.85546875" style="39" customWidth="1"/>
    <col min="2" max="2" width="16.7109375" style="40" customWidth="1"/>
    <col min="3" max="3" width="52.7109375" style="39" customWidth="1"/>
    <col min="4" max="4" width="17.85546875" style="39" customWidth="1"/>
    <col min="5" max="5" width="16.7109375" style="39" hidden="1" customWidth="1"/>
    <col min="6" max="6" width="15.85546875" style="42" customWidth="1"/>
    <col min="7" max="251" width="9.140625" style="39"/>
    <col min="252" max="252" width="5.85546875" style="39" customWidth="1"/>
    <col min="253" max="253" width="16.7109375" style="39" customWidth="1"/>
    <col min="254" max="254" width="52.7109375" style="39" customWidth="1"/>
    <col min="255" max="255" width="17.85546875" style="39" customWidth="1"/>
    <col min="256" max="256" width="15.5703125" style="39" customWidth="1"/>
    <col min="257" max="257" width="16.7109375" style="39" customWidth="1"/>
    <col min="258" max="258" width="33.42578125" style="39" customWidth="1"/>
    <col min="259" max="259" width="14.7109375" style="39" customWidth="1"/>
    <col min="260" max="260" width="17.140625" style="39" customWidth="1"/>
    <col min="261" max="261" width="16.7109375" style="39" customWidth="1"/>
    <col min="262" max="262" width="15.85546875" style="39" customWidth="1"/>
    <col min="263" max="507" width="9.140625" style="39"/>
    <col min="508" max="508" width="5.85546875" style="39" customWidth="1"/>
    <col min="509" max="509" width="16.7109375" style="39" customWidth="1"/>
    <col min="510" max="510" width="52.7109375" style="39" customWidth="1"/>
    <col min="511" max="511" width="17.85546875" style="39" customWidth="1"/>
    <col min="512" max="512" width="15.5703125" style="39" customWidth="1"/>
    <col min="513" max="513" width="16.7109375" style="39" customWidth="1"/>
    <col min="514" max="514" width="33.42578125" style="39" customWidth="1"/>
    <col min="515" max="515" width="14.7109375" style="39" customWidth="1"/>
    <col min="516" max="516" width="17.140625" style="39" customWidth="1"/>
    <col min="517" max="517" width="16.7109375" style="39" customWidth="1"/>
    <col min="518" max="518" width="15.85546875" style="39" customWidth="1"/>
    <col min="519" max="763" width="9.140625" style="39"/>
    <col min="764" max="764" width="5.85546875" style="39" customWidth="1"/>
    <col min="765" max="765" width="16.7109375" style="39" customWidth="1"/>
    <col min="766" max="766" width="52.7109375" style="39" customWidth="1"/>
    <col min="767" max="767" width="17.85546875" style="39" customWidth="1"/>
    <col min="768" max="768" width="15.5703125" style="39" customWidth="1"/>
    <col min="769" max="769" width="16.7109375" style="39" customWidth="1"/>
    <col min="770" max="770" width="33.42578125" style="39" customWidth="1"/>
    <col min="771" max="771" width="14.7109375" style="39" customWidth="1"/>
    <col min="772" max="772" width="17.140625" style="39" customWidth="1"/>
    <col min="773" max="773" width="16.7109375" style="39" customWidth="1"/>
    <col min="774" max="774" width="15.85546875" style="39" customWidth="1"/>
    <col min="775" max="1019" width="9.140625" style="39"/>
    <col min="1020" max="1020" width="5.85546875" style="39" customWidth="1"/>
    <col min="1021" max="1021" width="16.7109375" style="39" customWidth="1"/>
    <col min="1022" max="1022" width="52.7109375" style="39" customWidth="1"/>
    <col min="1023" max="1023" width="17.85546875" style="39" customWidth="1"/>
    <col min="1024" max="1024" width="15.5703125" style="39" customWidth="1"/>
    <col min="1025" max="1025" width="16.7109375" style="39" customWidth="1"/>
    <col min="1026" max="1026" width="33.42578125" style="39" customWidth="1"/>
    <col min="1027" max="1027" width="14.7109375" style="39" customWidth="1"/>
    <col min="1028" max="1028" width="17.140625" style="39" customWidth="1"/>
    <col min="1029" max="1029" width="16.7109375" style="39" customWidth="1"/>
    <col min="1030" max="1030" width="15.85546875" style="39" customWidth="1"/>
    <col min="1031" max="1275" width="9.140625" style="39"/>
    <col min="1276" max="1276" width="5.85546875" style="39" customWidth="1"/>
    <col min="1277" max="1277" width="16.7109375" style="39" customWidth="1"/>
    <col min="1278" max="1278" width="52.7109375" style="39" customWidth="1"/>
    <col min="1279" max="1279" width="17.85546875" style="39" customWidth="1"/>
    <col min="1280" max="1280" width="15.5703125" style="39" customWidth="1"/>
    <col min="1281" max="1281" width="16.7109375" style="39" customWidth="1"/>
    <col min="1282" max="1282" width="33.42578125" style="39" customWidth="1"/>
    <col min="1283" max="1283" width="14.7109375" style="39" customWidth="1"/>
    <col min="1284" max="1284" width="17.140625" style="39" customWidth="1"/>
    <col min="1285" max="1285" width="16.7109375" style="39" customWidth="1"/>
    <col min="1286" max="1286" width="15.85546875" style="39" customWidth="1"/>
    <col min="1287" max="1531" width="9.140625" style="39"/>
    <col min="1532" max="1532" width="5.85546875" style="39" customWidth="1"/>
    <col min="1533" max="1533" width="16.7109375" style="39" customWidth="1"/>
    <col min="1534" max="1534" width="52.7109375" style="39" customWidth="1"/>
    <col min="1535" max="1535" width="17.85546875" style="39" customWidth="1"/>
    <col min="1536" max="1536" width="15.5703125" style="39" customWidth="1"/>
    <col min="1537" max="1537" width="16.7109375" style="39" customWidth="1"/>
    <col min="1538" max="1538" width="33.42578125" style="39" customWidth="1"/>
    <col min="1539" max="1539" width="14.7109375" style="39" customWidth="1"/>
    <col min="1540" max="1540" width="17.140625" style="39" customWidth="1"/>
    <col min="1541" max="1541" width="16.7109375" style="39" customWidth="1"/>
    <col min="1542" max="1542" width="15.85546875" style="39" customWidth="1"/>
    <col min="1543" max="1787" width="9.140625" style="39"/>
    <col min="1788" max="1788" width="5.85546875" style="39" customWidth="1"/>
    <col min="1789" max="1789" width="16.7109375" style="39" customWidth="1"/>
    <col min="1790" max="1790" width="52.7109375" style="39" customWidth="1"/>
    <col min="1791" max="1791" width="17.85546875" style="39" customWidth="1"/>
    <col min="1792" max="1792" width="15.5703125" style="39" customWidth="1"/>
    <col min="1793" max="1793" width="16.7109375" style="39" customWidth="1"/>
    <col min="1794" max="1794" width="33.42578125" style="39" customWidth="1"/>
    <col min="1795" max="1795" width="14.7109375" style="39" customWidth="1"/>
    <col min="1796" max="1796" width="17.140625" style="39" customWidth="1"/>
    <col min="1797" max="1797" width="16.7109375" style="39" customWidth="1"/>
    <col min="1798" max="1798" width="15.85546875" style="39" customWidth="1"/>
    <col min="1799" max="2043" width="9.140625" style="39"/>
    <col min="2044" max="2044" width="5.85546875" style="39" customWidth="1"/>
    <col min="2045" max="2045" width="16.7109375" style="39" customWidth="1"/>
    <col min="2046" max="2046" width="52.7109375" style="39" customWidth="1"/>
    <col min="2047" max="2047" width="17.85546875" style="39" customWidth="1"/>
    <col min="2048" max="2048" width="15.5703125" style="39" customWidth="1"/>
    <col min="2049" max="2049" width="16.7109375" style="39" customWidth="1"/>
    <col min="2050" max="2050" width="33.42578125" style="39" customWidth="1"/>
    <col min="2051" max="2051" width="14.7109375" style="39" customWidth="1"/>
    <col min="2052" max="2052" width="17.140625" style="39" customWidth="1"/>
    <col min="2053" max="2053" width="16.7109375" style="39" customWidth="1"/>
    <col min="2054" max="2054" width="15.85546875" style="39" customWidth="1"/>
    <col min="2055" max="2299" width="9.140625" style="39"/>
    <col min="2300" max="2300" width="5.85546875" style="39" customWidth="1"/>
    <col min="2301" max="2301" width="16.7109375" style="39" customWidth="1"/>
    <col min="2302" max="2302" width="52.7109375" style="39" customWidth="1"/>
    <col min="2303" max="2303" width="17.85546875" style="39" customWidth="1"/>
    <col min="2304" max="2304" width="15.5703125" style="39" customWidth="1"/>
    <col min="2305" max="2305" width="16.7109375" style="39" customWidth="1"/>
    <col min="2306" max="2306" width="33.42578125" style="39" customWidth="1"/>
    <col min="2307" max="2307" width="14.7109375" style="39" customWidth="1"/>
    <col min="2308" max="2308" width="17.140625" style="39" customWidth="1"/>
    <col min="2309" max="2309" width="16.7109375" style="39" customWidth="1"/>
    <col min="2310" max="2310" width="15.85546875" style="39" customWidth="1"/>
    <col min="2311" max="2555" width="9.140625" style="39"/>
    <col min="2556" max="2556" width="5.85546875" style="39" customWidth="1"/>
    <col min="2557" max="2557" width="16.7109375" style="39" customWidth="1"/>
    <col min="2558" max="2558" width="52.7109375" style="39" customWidth="1"/>
    <col min="2559" max="2559" width="17.85546875" style="39" customWidth="1"/>
    <col min="2560" max="2560" width="15.5703125" style="39" customWidth="1"/>
    <col min="2561" max="2561" width="16.7109375" style="39" customWidth="1"/>
    <col min="2562" max="2562" width="33.42578125" style="39" customWidth="1"/>
    <col min="2563" max="2563" width="14.7109375" style="39" customWidth="1"/>
    <col min="2564" max="2564" width="17.140625" style="39" customWidth="1"/>
    <col min="2565" max="2565" width="16.7109375" style="39" customWidth="1"/>
    <col min="2566" max="2566" width="15.85546875" style="39" customWidth="1"/>
    <col min="2567" max="2811" width="9.140625" style="39"/>
    <col min="2812" max="2812" width="5.85546875" style="39" customWidth="1"/>
    <col min="2813" max="2813" width="16.7109375" style="39" customWidth="1"/>
    <col min="2814" max="2814" width="52.7109375" style="39" customWidth="1"/>
    <col min="2815" max="2815" width="17.85546875" style="39" customWidth="1"/>
    <col min="2816" max="2816" width="15.5703125" style="39" customWidth="1"/>
    <col min="2817" max="2817" width="16.7109375" style="39" customWidth="1"/>
    <col min="2818" max="2818" width="33.42578125" style="39" customWidth="1"/>
    <col min="2819" max="2819" width="14.7109375" style="39" customWidth="1"/>
    <col min="2820" max="2820" width="17.140625" style="39" customWidth="1"/>
    <col min="2821" max="2821" width="16.7109375" style="39" customWidth="1"/>
    <col min="2822" max="2822" width="15.85546875" style="39" customWidth="1"/>
    <col min="2823" max="3067" width="9.140625" style="39"/>
    <col min="3068" max="3068" width="5.85546875" style="39" customWidth="1"/>
    <col min="3069" max="3069" width="16.7109375" style="39" customWidth="1"/>
    <col min="3070" max="3070" width="52.7109375" style="39" customWidth="1"/>
    <col min="3071" max="3071" width="17.85546875" style="39" customWidth="1"/>
    <col min="3072" max="3072" width="15.5703125" style="39" customWidth="1"/>
    <col min="3073" max="3073" width="16.7109375" style="39" customWidth="1"/>
    <col min="3074" max="3074" width="33.42578125" style="39" customWidth="1"/>
    <col min="3075" max="3075" width="14.7109375" style="39" customWidth="1"/>
    <col min="3076" max="3076" width="17.140625" style="39" customWidth="1"/>
    <col min="3077" max="3077" width="16.7109375" style="39" customWidth="1"/>
    <col min="3078" max="3078" width="15.85546875" style="39" customWidth="1"/>
    <col min="3079" max="3323" width="9.140625" style="39"/>
    <col min="3324" max="3324" width="5.85546875" style="39" customWidth="1"/>
    <col min="3325" max="3325" width="16.7109375" style="39" customWidth="1"/>
    <col min="3326" max="3326" width="52.7109375" style="39" customWidth="1"/>
    <col min="3327" max="3327" width="17.85546875" style="39" customWidth="1"/>
    <col min="3328" max="3328" width="15.5703125" style="39" customWidth="1"/>
    <col min="3329" max="3329" width="16.7109375" style="39" customWidth="1"/>
    <col min="3330" max="3330" width="33.42578125" style="39" customWidth="1"/>
    <col min="3331" max="3331" width="14.7109375" style="39" customWidth="1"/>
    <col min="3332" max="3332" width="17.140625" style="39" customWidth="1"/>
    <col min="3333" max="3333" width="16.7109375" style="39" customWidth="1"/>
    <col min="3334" max="3334" width="15.85546875" style="39" customWidth="1"/>
    <col min="3335" max="3579" width="9.140625" style="39"/>
    <col min="3580" max="3580" width="5.85546875" style="39" customWidth="1"/>
    <col min="3581" max="3581" width="16.7109375" style="39" customWidth="1"/>
    <col min="3582" max="3582" width="52.7109375" style="39" customWidth="1"/>
    <col min="3583" max="3583" width="17.85546875" style="39" customWidth="1"/>
    <col min="3584" max="3584" width="15.5703125" style="39" customWidth="1"/>
    <col min="3585" max="3585" width="16.7109375" style="39" customWidth="1"/>
    <col min="3586" max="3586" width="33.42578125" style="39" customWidth="1"/>
    <col min="3587" max="3587" width="14.7109375" style="39" customWidth="1"/>
    <col min="3588" max="3588" width="17.140625" style="39" customWidth="1"/>
    <col min="3589" max="3589" width="16.7109375" style="39" customWidth="1"/>
    <col min="3590" max="3590" width="15.85546875" style="39" customWidth="1"/>
    <col min="3591" max="3835" width="9.140625" style="39"/>
    <col min="3836" max="3836" width="5.85546875" style="39" customWidth="1"/>
    <col min="3837" max="3837" width="16.7109375" style="39" customWidth="1"/>
    <col min="3838" max="3838" width="52.7109375" style="39" customWidth="1"/>
    <col min="3839" max="3839" width="17.85546875" style="39" customWidth="1"/>
    <col min="3840" max="3840" width="15.5703125" style="39" customWidth="1"/>
    <col min="3841" max="3841" width="16.7109375" style="39" customWidth="1"/>
    <col min="3842" max="3842" width="33.42578125" style="39" customWidth="1"/>
    <col min="3843" max="3843" width="14.7109375" style="39" customWidth="1"/>
    <col min="3844" max="3844" width="17.140625" style="39" customWidth="1"/>
    <col min="3845" max="3845" width="16.7109375" style="39" customWidth="1"/>
    <col min="3846" max="3846" width="15.85546875" style="39" customWidth="1"/>
    <col min="3847" max="4091" width="9.140625" style="39"/>
    <col min="4092" max="4092" width="5.85546875" style="39" customWidth="1"/>
    <col min="4093" max="4093" width="16.7109375" style="39" customWidth="1"/>
    <col min="4094" max="4094" width="52.7109375" style="39" customWidth="1"/>
    <col min="4095" max="4095" width="17.85546875" style="39" customWidth="1"/>
    <col min="4096" max="4096" width="15.5703125" style="39" customWidth="1"/>
    <col min="4097" max="4097" width="16.7109375" style="39" customWidth="1"/>
    <col min="4098" max="4098" width="33.42578125" style="39" customWidth="1"/>
    <col min="4099" max="4099" width="14.7109375" style="39" customWidth="1"/>
    <col min="4100" max="4100" width="17.140625" style="39" customWidth="1"/>
    <col min="4101" max="4101" width="16.7109375" style="39" customWidth="1"/>
    <col min="4102" max="4102" width="15.85546875" style="39" customWidth="1"/>
    <col min="4103" max="4347" width="9.140625" style="39"/>
    <col min="4348" max="4348" width="5.85546875" style="39" customWidth="1"/>
    <col min="4349" max="4349" width="16.7109375" style="39" customWidth="1"/>
    <col min="4350" max="4350" width="52.7109375" style="39" customWidth="1"/>
    <col min="4351" max="4351" width="17.85546875" style="39" customWidth="1"/>
    <col min="4352" max="4352" width="15.5703125" style="39" customWidth="1"/>
    <col min="4353" max="4353" width="16.7109375" style="39" customWidth="1"/>
    <col min="4354" max="4354" width="33.42578125" style="39" customWidth="1"/>
    <col min="4355" max="4355" width="14.7109375" style="39" customWidth="1"/>
    <col min="4356" max="4356" width="17.140625" style="39" customWidth="1"/>
    <col min="4357" max="4357" width="16.7109375" style="39" customWidth="1"/>
    <col min="4358" max="4358" width="15.85546875" style="39" customWidth="1"/>
    <col min="4359" max="4603" width="9.140625" style="39"/>
    <col min="4604" max="4604" width="5.85546875" style="39" customWidth="1"/>
    <col min="4605" max="4605" width="16.7109375" style="39" customWidth="1"/>
    <col min="4606" max="4606" width="52.7109375" style="39" customWidth="1"/>
    <col min="4607" max="4607" width="17.85546875" style="39" customWidth="1"/>
    <col min="4608" max="4608" width="15.5703125" style="39" customWidth="1"/>
    <col min="4609" max="4609" width="16.7109375" style="39" customWidth="1"/>
    <col min="4610" max="4610" width="33.42578125" style="39" customWidth="1"/>
    <col min="4611" max="4611" width="14.7109375" style="39" customWidth="1"/>
    <col min="4612" max="4612" width="17.140625" style="39" customWidth="1"/>
    <col min="4613" max="4613" width="16.7109375" style="39" customWidth="1"/>
    <col min="4614" max="4614" width="15.85546875" style="39" customWidth="1"/>
    <col min="4615" max="4859" width="9.140625" style="39"/>
    <col min="4860" max="4860" width="5.85546875" style="39" customWidth="1"/>
    <col min="4861" max="4861" width="16.7109375" style="39" customWidth="1"/>
    <col min="4862" max="4862" width="52.7109375" style="39" customWidth="1"/>
    <col min="4863" max="4863" width="17.85546875" style="39" customWidth="1"/>
    <col min="4864" max="4864" width="15.5703125" style="39" customWidth="1"/>
    <col min="4865" max="4865" width="16.7109375" style="39" customWidth="1"/>
    <col min="4866" max="4866" width="33.42578125" style="39" customWidth="1"/>
    <col min="4867" max="4867" width="14.7109375" style="39" customWidth="1"/>
    <col min="4868" max="4868" width="17.140625" style="39" customWidth="1"/>
    <col min="4869" max="4869" width="16.7109375" style="39" customWidth="1"/>
    <col min="4870" max="4870" width="15.85546875" style="39" customWidth="1"/>
    <col min="4871" max="5115" width="9.140625" style="39"/>
    <col min="5116" max="5116" width="5.85546875" style="39" customWidth="1"/>
    <col min="5117" max="5117" width="16.7109375" style="39" customWidth="1"/>
    <col min="5118" max="5118" width="52.7109375" style="39" customWidth="1"/>
    <col min="5119" max="5119" width="17.85546875" style="39" customWidth="1"/>
    <col min="5120" max="5120" width="15.5703125" style="39" customWidth="1"/>
    <col min="5121" max="5121" width="16.7109375" style="39" customWidth="1"/>
    <col min="5122" max="5122" width="33.42578125" style="39" customWidth="1"/>
    <col min="5123" max="5123" width="14.7109375" style="39" customWidth="1"/>
    <col min="5124" max="5124" width="17.140625" style="39" customWidth="1"/>
    <col min="5125" max="5125" width="16.7109375" style="39" customWidth="1"/>
    <col min="5126" max="5126" width="15.85546875" style="39" customWidth="1"/>
    <col min="5127" max="5371" width="9.140625" style="39"/>
    <col min="5372" max="5372" width="5.85546875" style="39" customWidth="1"/>
    <col min="5373" max="5373" width="16.7109375" style="39" customWidth="1"/>
    <col min="5374" max="5374" width="52.7109375" style="39" customWidth="1"/>
    <col min="5375" max="5375" width="17.85546875" style="39" customWidth="1"/>
    <col min="5376" max="5376" width="15.5703125" style="39" customWidth="1"/>
    <col min="5377" max="5377" width="16.7109375" style="39" customWidth="1"/>
    <col min="5378" max="5378" width="33.42578125" style="39" customWidth="1"/>
    <col min="5379" max="5379" width="14.7109375" style="39" customWidth="1"/>
    <col min="5380" max="5380" width="17.140625" style="39" customWidth="1"/>
    <col min="5381" max="5381" width="16.7109375" style="39" customWidth="1"/>
    <col min="5382" max="5382" width="15.85546875" style="39" customWidth="1"/>
    <col min="5383" max="5627" width="9.140625" style="39"/>
    <col min="5628" max="5628" width="5.85546875" style="39" customWidth="1"/>
    <col min="5629" max="5629" width="16.7109375" style="39" customWidth="1"/>
    <col min="5630" max="5630" width="52.7109375" style="39" customWidth="1"/>
    <col min="5631" max="5631" width="17.85546875" style="39" customWidth="1"/>
    <col min="5632" max="5632" width="15.5703125" style="39" customWidth="1"/>
    <col min="5633" max="5633" width="16.7109375" style="39" customWidth="1"/>
    <col min="5634" max="5634" width="33.42578125" style="39" customWidth="1"/>
    <col min="5635" max="5635" width="14.7109375" style="39" customWidth="1"/>
    <col min="5636" max="5636" width="17.140625" style="39" customWidth="1"/>
    <col min="5637" max="5637" width="16.7109375" style="39" customWidth="1"/>
    <col min="5638" max="5638" width="15.85546875" style="39" customWidth="1"/>
    <col min="5639" max="5883" width="9.140625" style="39"/>
    <col min="5884" max="5884" width="5.85546875" style="39" customWidth="1"/>
    <col min="5885" max="5885" width="16.7109375" style="39" customWidth="1"/>
    <col min="5886" max="5886" width="52.7109375" style="39" customWidth="1"/>
    <col min="5887" max="5887" width="17.85546875" style="39" customWidth="1"/>
    <col min="5888" max="5888" width="15.5703125" style="39" customWidth="1"/>
    <col min="5889" max="5889" width="16.7109375" style="39" customWidth="1"/>
    <col min="5890" max="5890" width="33.42578125" style="39" customWidth="1"/>
    <col min="5891" max="5891" width="14.7109375" style="39" customWidth="1"/>
    <col min="5892" max="5892" width="17.140625" style="39" customWidth="1"/>
    <col min="5893" max="5893" width="16.7109375" style="39" customWidth="1"/>
    <col min="5894" max="5894" width="15.85546875" style="39" customWidth="1"/>
    <col min="5895" max="6139" width="9.140625" style="39"/>
    <col min="6140" max="6140" width="5.85546875" style="39" customWidth="1"/>
    <col min="6141" max="6141" width="16.7109375" style="39" customWidth="1"/>
    <col min="6142" max="6142" width="52.7109375" style="39" customWidth="1"/>
    <col min="6143" max="6143" width="17.85546875" style="39" customWidth="1"/>
    <col min="6144" max="6144" width="15.5703125" style="39" customWidth="1"/>
    <col min="6145" max="6145" width="16.7109375" style="39" customWidth="1"/>
    <col min="6146" max="6146" width="33.42578125" style="39" customWidth="1"/>
    <col min="6147" max="6147" width="14.7109375" style="39" customWidth="1"/>
    <col min="6148" max="6148" width="17.140625" style="39" customWidth="1"/>
    <col min="6149" max="6149" width="16.7109375" style="39" customWidth="1"/>
    <col min="6150" max="6150" width="15.85546875" style="39" customWidth="1"/>
    <col min="6151" max="6395" width="9.140625" style="39"/>
    <col min="6396" max="6396" width="5.85546875" style="39" customWidth="1"/>
    <col min="6397" max="6397" width="16.7109375" style="39" customWidth="1"/>
    <col min="6398" max="6398" width="52.7109375" style="39" customWidth="1"/>
    <col min="6399" max="6399" width="17.85546875" style="39" customWidth="1"/>
    <col min="6400" max="6400" width="15.5703125" style="39" customWidth="1"/>
    <col min="6401" max="6401" width="16.7109375" style="39" customWidth="1"/>
    <col min="6402" max="6402" width="33.42578125" style="39" customWidth="1"/>
    <col min="6403" max="6403" width="14.7109375" style="39" customWidth="1"/>
    <col min="6404" max="6404" width="17.140625" style="39" customWidth="1"/>
    <col min="6405" max="6405" width="16.7109375" style="39" customWidth="1"/>
    <col min="6406" max="6406" width="15.85546875" style="39" customWidth="1"/>
    <col min="6407" max="6651" width="9.140625" style="39"/>
    <col min="6652" max="6652" width="5.85546875" style="39" customWidth="1"/>
    <col min="6653" max="6653" width="16.7109375" style="39" customWidth="1"/>
    <col min="6654" max="6654" width="52.7109375" style="39" customWidth="1"/>
    <col min="6655" max="6655" width="17.85546875" style="39" customWidth="1"/>
    <col min="6656" max="6656" width="15.5703125" style="39" customWidth="1"/>
    <col min="6657" max="6657" width="16.7109375" style="39" customWidth="1"/>
    <col min="6658" max="6658" width="33.42578125" style="39" customWidth="1"/>
    <col min="6659" max="6659" width="14.7109375" style="39" customWidth="1"/>
    <col min="6660" max="6660" width="17.140625" style="39" customWidth="1"/>
    <col min="6661" max="6661" width="16.7109375" style="39" customWidth="1"/>
    <col min="6662" max="6662" width="15.85546875" style="39" customWidth="1"/>
    <col min="6663" max="6907" width="9.140625" style="39"/>
    <col min="6908" max="6908" width="5.85546875" style="39" customWidth="1"/>
    <col min="6909" max="6909" width="16.7109375" style="39" customWidth="1"/>
    <col min="6910" max="6910" width="52.7109375" style="39" customWidth="1"/>
    <col min="6911" max="6911" width="17.85546875" style="39" customWidth="1"/>
    <col min="6912" max="6912" width="15.5703125" style="39" customWidth="1"/>
    <col min="6913" max="6913" width="16.7109375" style="39" customWidth="1"/>
    <col min="6914" max="6914" width="33.42578125" style="39" customWidth="1"/>
    <col min="6915" max="6915" width="14.7109375" style="39" customWidth="1"/>
    <col min="6916" max="6916" width="17.140625" style="39" customWidth="1"/>
    <col min="6917" max="6917" width="16.7109375" style="39" customWidth="1"/>
    <col min="6918" max="6918" width="15.85546875" style="39" customWidth="1"/>
    <col min="6919" max="7163" width="9.140625" style="39"/>
    <col min="7164" max="7164" width="5.85546875" style="39" customWidth="1"/>
    <col min="7165" max="7165" width="16.7109375" style="39" customWidth="1"/>
    <col min="7166" max="7166" width="52.7109375" style="39" customWidth="1"/>
    <col min="7167" max="7167" width="17.85546875" style="39" customWidth="1"/>
    <col min="7168" max="7168" width="15.5703125" style="39" customWidth="1"/>
    <col min="7169" max="7169" width="16.7109375" style="39" customWidth="1"/>
    <col min="7170" max="7170" width="33.42578125" style="39" customWidth="1"/>
    <col min="7171" max="7171" width="14.7109375" style="39" customWidth="1"/>
    <col min="7172" max="7172" width="17.140625" style="39" customWidth="1"/>
    <col min="7173" max="7173" width="16.7109375" style="39" customWidth="1"/>
    <col min="7174" max="7174" width="15.85546875" style="39" customWidth="1"/>
    <col min="7175" max="7419" width="9.140625" style="39"/>
    <col min="7420" max="7420" width="5.85546875" style="39" customWidth="1"/>
    <col min="7421" max="7421" width="16.7109375" style="39" customWidth="1"/>
    <col min="7422" max="7422" width="52.7109375" style="39" customWidth="1"/>
    <col min="7423" max="7423" width="17.85546875" style="39" customWidth="1"/>
    <col min="7424" max="7424" width="15.5703125" style="39" customWidth="1"/>
    <col min="7425" max="7425" width="16.7109375" style="39" customWidth="1"/>
    <col min="7426" max="7426" width="33.42578125" style="39" customWidth="1"/>
    <col min="7427" max="7427" width="14.7109375" style="39" customWidth="1"/>
    <col min="7428" max="7428" width="17.140625" style="39" customWidth="1"/>
    <col min="7429" max="7429" width="16.7109375" style="39" customWidth="1"/>
    <col min="7430" max="7430" width="15.85546875" style="39" customWidth="1"/>
    <col min="7431" max="7675" width="9.140625" style="39"/>
    <col min="7676" max="7676" width="5.85546875" style="39" customWidth="1"/>
    <col min="7677" max="7677" width="16.7109375" style="39" customWidth="1"/>
    <col min="7678" max="7678" width="52.7109375" style="39" customWidth="1"/>
    <col min="7679" max="7679" width="17.85546875" style="39" customWidth="1"/>
    <col min="7680" max="7680" width="15.5703125" style="39" customWidth="1"/>
    <col min="7681" max="7681" width="16.7109375" style="39" customWidth="1"/>
    <col min="7682" max="7682" width="33.42578125" style="39" customWidth="1"/>
    <col min="7683" max="7683" width="14.7109375" style="39" customWidth="1"/>
    <col min="7684" max="7684" width="17.140625" style="39" customWidth="1"/>
    <col min="7685" max="7685" width="16.7109375" style="39" customWidth="1"/>
    <col min="7686" max="7686" width="15.85546875" style="39" customWidth="1"/>
    <col min="7687" max="7931" width="9.140625" style="39"/>
    <col min="7932" max="7932" width="5.85546875" style="39" customWidth="1"/>
    <col min="7933" max="7933" width="16.7109375" style="39" customWidth="1"/>
    <col min="7934" max="7934" width="52.7109375" style="39" customWidth="1"/>
    <col min="7935" max="7935" width="17.85546875" style="39" customWidth="1"/>
    <col min="7936" max="7936" width="15.5703125" style="39" customWidth="1"/>
    <col min="7937" max="7937" width="16.7109375" style="39" customWidth="1"/>
    <col min="7938" max="7938" width="33.42578125" style="39" customWidth="1"/>
    <col min="7939" max="7939" width="14.7109375" style="39" customWidth="1"/>
    <col min="7940" max="7940" width="17.140625" style="39" customWidth="1"/>
    <col min="7941" max="7941" width="16.7109375" style="39" customWidth="1"/>
    <col min="7942" max="7942" width="15.85546875" style="39" customWidth="1"/>
    <col min="7943" max="8187" width="9.140625" style="39"/>
    <col min="8188" max="8188" width="5.85546875" style="39" customWidth="1"/>
    <col min="8189" max="8189" width="16.7109375" style="39" customWidth="1"/>
    <col min="8190" max="8190" width="52.7109375" style="39" customWidth="1"/>
    <col min="8191" max="8191" width="17.85546875" style="39" customWidth="1"/>
    <col min="8192" max="8192" width="15.5703125" style="39" customWidth="1"/>
    <col min="8193" max="8193" width="16.7109375" style="39" customWidth="1"/>
    <col min="8194" max="8194" width="33.42578125" style="39" customWidth="1"/>
    <col min="8195" max="8195" width="14.7109375" style="39" customWidth="1"/>
    <col min="8196" max="8196" width="17.140625" style="39" customWidth="1"/>
    <col min="8197" max="8197" width="16.7109375" style="39" customWidth="1"/>
    <col min="8198" max="8198" width="15.85546875" style="39" customWidth="1"/>
    <col min="8199" max="8443" width="9.140625" style="39"/>
    <col min="8444" max="8444" width="5.85546875" style="39" customWidth="1"/>
    <col min="8445" max="8445" width="16.7109375" style="39" customWidth="1"/>
    <col min="8446" max="8446" width="52.7109375" style="39" customWidth="1"/>
    <col min="8447" max="8447" width="17.85546875" style="39" customWidth="1"/>
    <col min="8448" max="8448" width="15.5703125" style="39" customWidth="1"/>
    <col min="8449" max="8449" width="16.7109375" style="39" customWidth="1"/>
    <col min="8450" max="8450" width="33.42578125" style="39" customWidth="1"/>
    <col min="8451" max="8451" width="14.7109375" style="39" customWidth="1"/>
    <col min="8452" max="8452" width="17.140625" style="39" customWidth="1"/>
    <col min="8453" max="8453" width="16.7109375" style="39" customWidth="1"/>
    <col min="8454" max="8454" width="15.85546875" style="39" customWidth="1"/>
    <col min="8455" max="8699" width="9.140625" style="39"/>
    <col min="8700" max="8700" width="5.85546875" style="39" customWidth="1"/>
    <col min="8701" max="8701" width="16.7109375" style="39" customWidth="1"/>
    <col min="8702" max="8702" width="52.7109375" style="39" customWidth="1"/>
    <col min="8703" max="8703" width="17.85546875" style="39" customWidth="1"/>
    <col min="8704" max="8704" width="15.5703125" style="39" customWidth="1"/>
    <col min="8705" max="8705" width="16.7109375" style="39" customWidth="1"/>
    <col min="8706" max="8706" width="33.42578125" style="39" customWidth="1"/>
    <col min="8707" max="8707" width="14.7109375" style="39" customWidth="1"/>
    <col min="8708" max="8708" width="17.140625" style="39" customWidth="1"/>
    <col min="8709" max="8709" width="16.7109375" style="39" customWidth="1"/>
    <col min="8710" max="8710" width="15.85546875" style="39" customWidth="1"/>
    <col min="8711" max="8955" width="9.140625" style="39"/>
    <col min="8956" max="8956" width="5.85546875" style="39" customWidth="1"/>
    <col min="8957" max="8957" width="16.7109375" style="39" customWidth="1"/>
    <col min="8958" max="8958" width="52.7109375" style="39" customWidth="1"/>
    <col min="8959" max="8959" width="17.85546875" style="39" customWidth="1"/>
    <col min="8960" max="8960" width="15.5703125" style="39" customWidth="1"/>
    <col min="8961" max="8961" width="16.7109375" style="39" customWidth="1"/>
    <col min="8962" max="8962" width="33.42578125" style="39" customWidth="1"/>
    <col min="8963" max="8963" width="14.7109375" style="39" customWidth="1"/>
    <col min="8964" max="8964" width="17.140625" style="39" customWidth="1"/>
    <col min="8965" max="8965" width="16.7109375" style="39" customWidth="1"/>
    <col min="8966" max="8966" width="15.85546875" style="39" customWidth="1"/>
    <col min="8967" max="9211" width="9.140625" style="39"/>
    <col min="9212" max="9212" width="5.85546875" style="39" customWidth="1"/>
    <col min="9213" max="9213" width="16.7109375" style="39" customWidth="1"/>
    <col min="9214" max="9214" width="52.7109375" style="39" customWidth="1"/>
    <col min="9215" max="9215" width="17.85546875" style="39" customWidth="1"/>
    <col min="9216" max="9216" width="15.5703125" style="39" customWidth="1"/>
    <col min="9217" max="9217" width="16.7109375" style="39" customWidth="1"/>
    <col min="9218" max="9218" width="33.42578125" style="39" customWidth="1"/>
    <col min="9219" max="9219" width="14.7109375" style="39" customWidth="1"/>
    <col min="9220" max="9220" width="17.140625" style="39" customWidth="1"/>
    <col min="9221" max="9221" width="16.7109375" style="39" customWidth="1"/>
    <col min="9222" max="9222" width="15.85546875" style="39" customWidth="1"/>
    <col min="9223" max="9467" width="9.140625" style="39"/>
    <col min="9468" max="9468" width="5.85546875" style="39" customWidth="1"/>
    <col min="9469" max="9469" width="16.7109375" style="39" customWidth="1"/>
    <col min="9470" max="9470" width="52.7109375" style="39" customWidth="1"/>
    <col min="9471" max="9471" width="17.85546875" style="39" customWidth="1"/>
    <col min="9472" max="9472" width="15.5703125" style="39" customWidth="1"/>
    <col min="9473" max="9473" width="16.7109375" style="39" customWidth="1"/>
    <col min="9474" max="9474" width="33.42578125" style="39" customWidth="1"/>
    <col min="9475" max="9475" width="14.7109375" style="39" customWidth="1"/>
    <col min="9476" max="9476" width="17.140625" style="39" customWidth="1"/>
    <col min="9477" max="9477" width="16.7109375" style="39" customWidth="1"/>
    <col min="9478" max="9478" width="15.85546875" style="39" customWidth="1"/>
    <col min="9479" max="9723" width="9.140625" style="39"/>
    <col min="9724" max="9724" width="5.85546875" style="39" customWidth="1"/>
    <col min="9725" max="9725" width="16.7109375" style="39" customWidth="1"/>
    <col min="9726" max="9726" width="52.7109375" style="39" customWidth="1"/>
    <col min="9727" max="9727" width="17.85546875" style="39" customWidth="1"/>
    <col min="9728" max="9728" width="15.5703125" style="39" customWidth="1"/>
    <col min="9729" max="9729" width="16.7109375" style="39" customWidth="1"/>
    <col min="9730" max="9730" width="33.42578125" style="39" customWidth="1"/>
    <col min="9731" max="9731" width="14.7109375" style="39" customWidth="1"/>
    <col min="9732" max="9732" width="17.140625" style="39" customWidth="1"/>
    <col min="9733" max="9733" width="16.7109375" style="39" customWidth="1"/>
    <col min="9734" max="9734" width="15.85546875" style="39" customWidth="1"/>
    <col min="9735" max="9979" width="9.140625" style="39"/>
    <col min="9980" max="9980" width="5.85546875" style="39" customWidth="1"/>
    <col min="9981" max="9981" width="16.7109375" style="39" customWidth="1"/>
    <col min="9982" max="9982" width="52.7109375" style="39" customWidth="1"/>
    <col min="9983" max="9983" width="17.85546875" style="39" customWidth="1"/>
    <col min="9984" max="9984" width="15.5703125" style="39" customWidth="1"/>
    <col min="9985" max="9985" width="16.7109375" style="39" customWidth="1"/>
    <col min="9986" max="9986" width="33.42578125" style="39" customWidth="1"/>
    <col min="9987" max="9987" width="14.7109375" style="39" customWidth="1"/>
    <col min="9988" max="9988" width="17.140625" style="39" customWidth="1"/>
    <col min="9989" max="9989" width="16.7109375" style="39" customWidth="1"/>
    <col min="9990" max="9990" width="15.85546875" style="39" customWidth="1"/>
    <col min="9991" max="10235" width="9.140625" style="39"/>
    <col min="10236" max="10236" width="5.85546875" style="39" customWidth="1"/>
    <col min="10237" max="10237" width="16.7109375" style="39" customWidth="1"/>
    <col min="10238" max="10238" width="52.7109375" style="39" customWidth="1"/>
    <col min="10239" max="10239" width="17.85546875" style="39" customWidth="1"/>
    <col min="10240" max="10240" width="15.5703125" style="39" customWidth="1"/>
    <col min="10241" max="10241" width="16.7109375" style="39" customWidth="1"/>
    <col min="10242" max="10242" width="33.42578125" style="39" customWidth="1"/>
    <col min="10243" max="10243" width="14.7109375" style="39" customWidth="1"/>
    <col min="10244" max="10244" width="17.140625" style="39" customWidth="1"/>
    <col min="10245" max="10245" width="16.7109375" style="39" customWidth="1"/>
    <col min="10246" max="10246" width="15.85546875" style="39" customWidth="1"/>
    <col min="10247" max="10491" width="9.140625" style="39"/>
    <col min="10492" max="10492" width="5.85546875" style="39" customWidth="1"/>
    <col min="10493" max="10493" width="16.7109375" style="39" customWidth="1"/>
    <col min="10494" max="10494" width="52.7109375" style="39" customWidth="1"/>
    <col min="10495" max="10495" width="17.85546875" style="39" customWidth="1"/>
    <col min="10496" max="10496" width="15.5703125" style="39" customWidth="1"/>
    <col min="10497" max="10497" width="16.7109375" style="39" customWidth="1"/>
    <col min="10498" max="10498" width="33.42578125" style="39" customWidth="1"/>
    <col min="10499" max="10499" width="14.7109375" style="39" customWidth="1"/>
    <col min="10500" max="10500" width="17.140625" style="39" customWidth="1"/>
    <col min="10501" max="10501" width="16.7109375" style="39" customWidth="1"/>
    <col min="10502" max="10502" width="15.85546875" style="39" customWidth="1"/>
    <col min="10503" max="10747" width="9.140625" style="39"/>
    <col min="10748" max="10748" width="5.85546875" style="39" customWidth="1"/>
    <col min="10749" max="10749" width="16.7109375" style="39" customWidth="1"/>
    <col min="10750" max="10750" width="52.7109375" style="39" customWidth="1"/>
    <col min="10751" max="10751" width="17.85546875" style="39" customWidth="1"/>
    <col min="10752" max="10752" width="15.5703125" style="39" customWidth="1"/>
    <col min="10753" max="10753" width="16.7109375" style="39" customWidth="1"/>
    <col min="10754" max="10754" width="33.42578125" style="39" customWidth="1"/>
    <col min="10755" max="10755" width="14.7109375" style="39" customWidth="1"/>
    <col min="10756" max="10756" width="17.140625" style="39" customWidth="1"/>
    <col min="10757" max="10757" width="16.7109375" style="39" customWidth="1"/>
    <col min="10758" max="10758" width="15.85546875" style="39" customWidth="1"/>
    <col min="10759" max="11003" width="9.140625" style="39"/>
    <col min="11004" max="11004" width="5.85546875" style="39" customWidth="1"/>
    <col min="11005" max="11005" width="16.7109375" style="39" customWidth="1"/>
    <col min="11006" max="11006" width="52.7109375" style="39" customWidth="1"/>
    <col min="11007" max="11007" width="17.85546875" style="39" customWidth="1"/>
    <col min="11008" max="11008" width="15.5703125" style="39" customWidth="1"/>
    <col min="11009" max="11009" width="16.7109375" style="39" customWidth="1"/>
    <col min="11010" max="11010" width="33.42578125" style="39" customWidth="1"/>
    <col min="11011" max="11011" width="14.7109375" style="39" customWidth="1"/>
    <col min="11012" max="11012" width="17.140625" style="39" customWidth="1"/>
    <col min="11013" max="11013" width="16.7109375" style="39" customWidth="1"/>
    <col min="11014" max="11014" width="15.85546875" style="39" customWidth="1"/>
    <col min="11015" max="11259" width="9.140625" style="39"/>
    <col min="11260" max="11260" width="5.85546875" style="39" customWidth="1"/>
    <col min="11261" max="11261" width="16.7109375" style="39" customWidth="1"/>
    <col min="11262" max="11262" width="52.7109375" style="39" customWidth="1"/>
    <col min="11263" max="11263" width="17.85546875" style="39" customWidth="1"/>
    <col min="11264" max="11264" width="15.5703125" style="39" customWidth="1"/>
    <col min="11265" max="11265" width="16.7109375" style="39" customWidth="1"/>
    <col min="11266" max="11266" width="33.42578125" style="39" customWidth="1"/>
    <col min="11267" max="11267" width="14.7109375" style="39" customWidth="1"/>
    <col min="11268" max="11268" width="17.140625" style="39" customWidth="1"/>
    <col min="11269" max="11269" width="16.7109375" style="39" customWidth="1"/>
    <col min="11270" max="11270" width="15.85546875" style="39" customWidth="1"/>
    <col min="11271" max="11515" width="9.140625" style="39"/>
    <col min="11516" max="11516" width="5.85546875" style="39" customWidth="1"/>
    <col min="11517" max="11517" width="16.7109375" style="39" customWidth="1"/>
    <col min="11518" max="11518" width="52.7109375" style="39" customWidth="1"/>
    <col min="11519" max="11519" width="17.85546875" style="39" customWidth="1"/>
    <col min="11520" max="11520" width="15.5703125" style="39" customWidth="1"/>
    <col min="11521" max="11521" width="16.7109375" style="39" customWidth="1"/>
    <col min="11522" max="11522" width="33.42578125" style="39" customWidth="1"/>
    <col min="11523" max="11523" width="14.7109375" style="39" customWidth="1"/>
    <col min="11524" max="11524" width="17.140625" style="39" customWidth="1"/>
    <col min="11525" max="11525" width="16.7109375" style="39" customWidth="1"/>
    <col min="11526" max="11526" width="15.85546875" style="39" customWidth="1"/>
    <col min="11527" max="11771" width="9.140625" style="39"/>
    <col min="11772" max="11772" width="5.85546875" style="39" customWidth="1"/>
    <col min="11773" max="11773" width="16.7109375" style="39" customWidth="1"/>
    <col min="11774" max="11774" width="52.7109375" style="39" customWidth="1"/>
    <col min="11775" max="11775" width="17.85546875" style="39" customWidth="1"/>
    <col min="11776" max="11776" width="15.5703125" style="39" customWidth="1"/>
    <col min="11777" max="11777" width="16.7109375" style="39" customWidth="1"/>
    <col min="11778" max="11778" width="33.42578125" style="39" customWidth="1"/>
    <col min="11779" max="11779" width="14.7109375" style="39" customWidth="1"/>
    <col min="11780" max="11780" width="17.140625" style="39" customWidth="1"/>
    <col min="11781" max="11781" width="16.7109375" style="39" customWidth="1"/>
    <col min="11782" max="11782" width="15.85546875" style="39" customWidth="1"/>
    <col min="11783" max="12027" width="9.140625" style="39"/>
    <col min="12028" max="12028" width="5.85546875" style="39" customWidth="1"/>
    <col min="12029" max="12029" width="16.7109375" style="39" customWidth="1"/>
    <col min="12030" max="12030" width="52.7109375" style="39" customWidth="1"/>
    <col min="12031" max="12031" width="17.85546875" style="39" customWidth="1"/>
    <col min="12032" max="12032" width="15.5703125" style="39" customWidth="1"/>
    <col min="12033" max="12033" width="16.7109375" style="39" customWidth="1"/>
    <col min="12034" max="12034" width="33.42578125" style="39" customWidth="1"/>
    <col min="12035" max="12035" width="14.7109375" style="39" customWidth="1"/>
    <col min="12036" max="12036" width="17.140625" style="39" customWidth="1"/>
    <col min="12037" max="12037" width="16.7109375" style="39" customWidth="1"/>
    <col min="12038" max="12038" width="15.85546875" style="39" customWidth="1"/>
    <col min="12039" max="12283" width="9.140625" style="39"/>
    <col min="12284" max="12284" width="5.85546875" style="39" customWidth="1"/>
    <col min="12285" max="12285" width="16.7109375" style="39" customWidth="1"/>
    <col min="12286" max="12286" width="52.7109375" style="39" customWidth="1"/>
    <col min="12287" max="12287" width="17.85546875" style="39" customWidth="1"/>
    <col min="12288" max="12288" width="15.5703125" style="39" customWidth="1"/>
    <col min="12289" max="12289" width="16.7109375" style="39" customWidth="1"/>
    <col min="12290" max="12290" width="33.42578125" style="39" customWidth="1"/>
    <col min="12291" max="12291" width="14.7109375" style="39" customWidth="1"/>
    <col min="12292" max="12292" width="17.140625" style="39" customWidth="1"/>
    <col min="12293" max="12293" width="16.7109375" style="39" customWidth="1"/>
    <col min="12294" max="12294" width="15.85546875" style="39" customWidth="1"/>
    <col min="12295" max="12539" width="9.140625" style="39"/>
    <col min="12540" max="12540" width="5.85546875" style="39" customWidth="1"/>
    <col min="12541" max="12541" width="16.7109375" style="39" customWidth="1"/>
    <col min="12542" max="12542" width="52.7109375" style="39" customWidth="1"/>
    <col min="12543" max="12543" width="17.85546875" style="39" customWidth="1"/>
    <col min="12544" max="12544" width="15.5703125" style="39" customWidth="1"/>
    <col min="12545" max="12545" width="16.7109375" style="39" customWidth="1"/>
    <col min="12546" max="12546" width="33.42578125" style="39" customWidth="1"/>
    <col min="12547" max="12547" width="14.7109375" style="39" customWidth="1"/>
    <col min="12548" max="12548" width="17.140625" style="39" customWidth="1"/>
    <col min="12549" max="12549" width="16.7109375" style="39" customWidth="1"/>
    <col min="12550" max="12550" width="15.85546875" style="39" customWidth="1"/>
    <col min="12551" max="12795" width="9.140625" style="39"/>
    <col min="12796" max="12796" width="5.85546875" style="39" customWidth="1"/>
    <col min="12797" max="12797" width="16.7109375" style="39" customWidth="1"/>
    <col min="12798" max="12798" width="52.7109375" style="39" customWidth="1"/>
    <col min="12799" max="12799" width="17.85546875" style="39" customWidth="1"/>
    <col min="12800" max="12800" width="15.5703125" style="39" customWidth="1"/>
    <col min="12801" max="12801" width="16.7109375" style="39" customWidth="1"/>
    <col min="12802" max="12802" width="33.42578125" style="39" customWidth="1"/>
    <col min="12803" max="12803" width="14.7109375" style="39" customWidth="1"/>
    <col min="12804" max="12804" width="17.140625" style="39" customWidth="1"/>
    <col min="12805" max="12805" width="16.7109375" style="39" customWidth="1"/>
    <col min="12806" max="12806" width="15.85546875" style="39" customWidth="1"/>
    <col min="12807" max="13051" width="9.140625" style="39"/>
    <col min="13052" max="13052" width="5.85546875" style="39" customWidth="1"/>
    <col min="13053" max="13053" width="16.7109375" style="39" customWidth="1"/>
    <col min="13054" max="13054" width="52.7109375" style="39" customWidth="1"/>
    <col min="13055" max="13055" width="17.85546875" style="39" customWidth="1"/>
    <col min="13056" max="13056" width="15.5703125" style="39" customWidth="1"/>
    <col min="13057" max="13057" width="16.7109375" style="39" customWidth="1"/>
    <col min="13058" max="13058" width="33.42578125" style="39" customWidth="1"/>
    <col min="13059" max="13059" width="14.7109375" style="39" customWidth="1"/>
    <col min="13060" max="13060" width="17.140625" style="39" customWidth="1"/>
    <col min="13061" max="13061" width="16.7109375" style="39" customWidth="1"/>
    <col min="13062" max="13062" width="15.85546875" style="39" customWidth="1"/>
    <col min="13063" max="13307" width="9.140625" style="39"/>
    <col min="13308" max="13308" width="5.85546875" style="39" customWidth="1"/>
    <col min="13309" max="13309" width="16.7109375" style="39" customWidth="1"/>
    <col min="13310" max="13310" width="52.7109375" style="39" customWidth="1"/>
    <col min="13311" max="13311" width="17.85546875" style="39" customWidth="1"/>
    <col min="13312" max="13312" width="15.5703125" style="39" customWidth="1"/>
    <col min="13313" max="13313" width="16.7109375" style="39" customWidth="1"/>
    <col min="13314" max="13314" width="33.42578125" style="39" customWidth="1"/>
    <col min="13315" max="13315" width="14.7109375" style="39" customWidth="1"/>
    <col min="13316" max="13316" width="17.140625" style="39" customWidth="1"/>
    <col min="13317" max="13317" width="16.7109375" style="39" customWidth="1"/>
    <col min="13318" max="13318" width="15.85546875" style="39" customWidth="1"/>
    <col min="13319" max="13563" width="9.140625" style="39"/>
    <col min="13564" max="13564" width="5.85546875" style="39" customWidth="1"/>
    <col min="13565" max="13565" width="16.7109375" style="39" customWidth="1"/>
    <col min="13566" max="13566" width="52.7109375" style="39" customWidth="1"/>
    <col min="13567" max="13567" width="17.85546875" style="39" customWidth="1"/>
    <col min="13568" max="13568" width="15.5703125" style="39" customWidth="1"/>
    <col min="13569" max="13569" width="16.7109375" style="39" customWidth="1"/>
    <col min="13570" max="13570" width="33.42578125" style="39" customWidth="1"/>
    <col min="13571" max="13571" width="14.7109375" style="39" customWidth="1"/>
    <col min="13572" max="13572" width="17.140625" style="39" customWidth="1"/>
    <col min="13573" max="13573" width="16.7109375" style="39" customWidth="1"/>
    <col min="13574" max="13574" width="15.85546875" style="39" customWidth="1"/>
    <col min="13575" max="13819" width="9.140625" style="39"/>
    <col min="13820" max="13820" width="5.85546875" style="39" customWidth="1"/>
    <col min="13821" max="13821" width="16.7109375" style="39" customWidth="1"/>
    <col min="13822" max="13822" width="52.7109375" style="39" customWidth="1"/>
    <col min="13823" max="13823" width="17.85546875" style="39" customWidth="1"/>
    <col min="13824" max="13824" width="15.5703125" style="39" customWidth="1"/>
    <col min="13825" max="13825" width="16.7109375" style="39" customWidth="1"/>
    <col min="13826" max="13826" width="33.42578125" style="39" customWidth="1"/>
    <col min="13827" max="13827" width="14.7109375" style="39" customWidth="1"/>
    <col min="13828" max="13828" width="17.140625" style="39" customWidth="1"/>
    <col min="13829" max="13829" width="16.7109375" style="39" customWidth="1"/>
    <col min="13830" max="13830" width="15.85546875" style="39" customWidth="1"/>
    <col min="13831" max="14075" width="9.140625" style="39"/>
    <col min="14076" max="14076" width="5.85546875" style="39" customWidth="1"/>
    <col min="14077" max="14077" width="16.7109375" style="39" customWidth="1"/>
    <col min="14078" max="14078" width="52.7109375" style="39" customWidth="1"/>
    <col min="14079" max="14079" width="17.85546875" style="39" customWidth="1"/>
    <col min="14080" max="14080" width="15.5703125" style="39" customWidth="1"/>
    <col min="14081" max="14081" width="16.7109375" style="39" customWidth="1"/>
    <col min="14082" max="14082" width="33.42578125" style="39" customWidth="1"/>
    <col min="14083" max="14083" width="14.7109375" style="39" customWidth="1"/>
    <col min="14084" max="14084" width="17.140625" style="39" customWidth="1"/>
    <col min="14085" max="14085" width="16.7109375" style="39" customWidth="1"/>
    <col min="14086" max="14086" width="15.85546875" style="39" customWidth="1"/>
    <col min="14087" max="14331" width="9.140625" style="39"/>
    <col min="14332" max="14332" width="5.85546875" style="39" customWidth="1"/>
    <col min="14333" max="14333" width="16.7109375" style="39" customWidth="1"/>
    <col min="14334" max="14334" width="52.7109375" style="39" customWidth="1"/>
    <col min="14335" max="14335" width="17.85546875" style="39" customWidth="1"/>
    <col min="14336" max="14336" width="15.5703125" style="39" customWidth="1"/>
    <col min="14337" max="14337" width="16.7109375" style="39" customWidth="1"/>
    <col min="14338" max="14338" width="33.42578125" style="39" customWidth="1"/>
    <col min="14339" max="14339" width="14.7109375" style="39" customWidth="1"/>
    <col min="14340" max="14340" width="17.140625" style="39" customWidth="1"/>
    <col min="14341" max="14341" width="16.7109375" style="39" customWidth="1"/>
    <col min="14342" max="14342" width="15.85546875" style="39" customWidth="1"/>
    <col min="14343" max="14587" width="9.140625" style="39"/>
    <col min="14588" max="14588" width="5.85546875" style="39" customWidth="1"/>
    <col min="14589" max="14589" width="16.7109375" style="39" customWidth="1"/>
    <col min="14590" max="14590" width="52.7109375" style="39" customWidth="1"/>
    <col min="14591" max="14591" width="17.85546875" style="39" customWidth="1"/>
    <col min="14592" max="14592" width="15.5703125" style="39" customWidth="1"/>
    <col min="14593" max="14593" width="16.7109375" style="39" customWidth="1"/>
    <col min="14594" max="14594" width="33.42578125" style="39" customWidth="1"/>
    <col min="14595" max="14595" width="14.7109375" style="39" customWidth="1"/>
    <col min="14596" max="14596" width="17.140625" style="39" customWidth="1"/>
    <col min="14597" max="14597" width="16.7109375" style="39" customWidth="1"/>
    <col min="14598" max="14598" width="15.85546875" style="39" customWidth="1"/>
    <col min="14599" max="14843" width="9.140625" style="39"/>
    <col min="14844" max="14844" width="5.85546875" style="39" customWidth="1"/>
    <col min="14845" max="14845" width="16.7109375" style="39" customWidth="1"/>
    <col min="14846" max="14846" width="52.7109375" style="39" customWidth="1"/>
    <col min="14847" max="14847" width="17.85546875" style="39" customWidth="1"/>
    <col min="14848" max="14848" width="15.5703125" style="39" customWidth="1"/>
    <col min="14849" max="14849" width="16.7109375" style="39" customWidth="1"/>
    <col min="14850" max="14850" width="33.42578125" style="39" customWidth="1"/>
    <col min="14851" max="14851" width="14.7109375" style="39" customWidth="1"/>
    <col min="14852" max="14852" width="17.140625" style="39" customWidth="1"/>
    <col min="14853" max="14853" width="16.7109375" style="39" customWidth="1"/>
    <col min="14854" max="14854" width="15.85546875" style="39" customWidth="1"/>
    <col min="14855" max="15099" width="9.140625" style="39"/>
    <col min="15100" max="15100" width="5.85546875" style="39" customWidth="1"/>
    <col min="15101" max="15101" width="16.7109375" style="39" customWidth="1"/>
    <col min="15102" max="15102" width="52.7109375" style="39" customWidth="1"/>
    <col min="15103" max="15103" width="17.85546875" style="39" customWidth="1"/>
    <col min="15104" max="15104" width="15.5703125" style="39" customWidth="1"/>
    <col min="15105" max="15105" width="16.7109375" style="39" customWidth="1"/>
    <col min="15106" max="15106" width="33.42578125" style="39" customWidth="1"/>
    <col min="15107" max="15107" width="14.7109375" style="39" customWidth="1"/>
    <col min="15108" max="15108" width="17.140625" style="39" customWidth="1"/>
    <col min="15109" max="15109" width="16.7109375" style="39" customWidth="1"/>
    <col min="15110" max="15110" width="15.85546875" style="39" customWidth="1"/>
    <col min="15111" max="15355" width="9.140625" style="39"/>
    <col min="15356" max="15356" width="5.85546875" style="39" customWidth="1"/>
    <col min="15357" max="15357" width="16.7109375" style="39" customWidth="1"/>
    <col min="15358" max="15358" width="52.7109375" style="39" customWidth="1"/>
    <col min="15359" max="15359" width="17.85546875" style="39" customWidth="1"/>
    <col min="15360" max="15360" width="15.5703125" style="39" customWidth="1"/>
    <col min="15361" max="15361" width="16.7109375" style="39" customWidth="1"/>
    <col min="15362" max="15362" width="33.42578125" style="39" customWidth="1"/>
    <col min="15363" max="15363" width="14.7109375" style="39" customWidth="1"/>
    <col min="15364" max="15364" width="17.140625" style="39" customWidth="1"/>
    <col min="15365" max="15365" width="16.7109375" style="39" customWidth="1"/>
    <col min="15366" max="15366" width="15.85546875" style="39" customWidth="1"/>
    <col min="15367" max="15611" width="9.140625" style="39"/>
    <col min="15612" max="15612" width="5.85546875" style="39" customWidth="1"/>
    <col min="15613" max="15613" width="16.7109375" style="39" customWidth="1"/>
    <col min="15614" max="15614" width="52.7109375" style="39" customWidth="1"/>
    <col min="15615" max="15615" width="17.85546875" style="39" customWidth="1"/>
    <col min="15616" max="15616" width="15.5703125" style="39" customWidth="1"/>
    <col min="15617" max="15617" width="16.7109375" style="39" customWidth="1"/>
    <col min="15618" max="15618" width="33.42578125" style="39" customWidth="1"/>
    <col min="15619" max="15619" width="14.7109375" style="39" customWidth="1"/>
    <col min="15620" max="15620" width="17.140625" style="39" customWidth="1"/>
    <col min="15621" max="15621" width="16.7109375" style="39" customWidth="1"/>
    <col min="15622" max="15622" width="15.85546875" style="39" customWidth="1"/>
    <col min="15623" max="15867" width="9.140625" style="39"/>
    <col min="15868" max="15868" width="5.85546875" style="39" customWidth="1"/>
    <col min="15869" max="15869" width="16.7109375" style="39" customWidth="1"/>
    <col min="15870" max="15870" width="52.7109375" style="39" customWidth="1"/>
    <col min="15871" max="15871" width="17.85546875" style="39" customWidth="1"/>
    <col min="15872" max="15872" width="15.5703125" style="39" customWidth="1"/>
    <col min="15873" max="15873" width="16.7109375" style="39" customWidth="1"/>
    <col min="15874" max="15874" width="33.42578125" style="39" customWidth="1"/>
    <col min="15875" max="15875" width="14.7109375" style="39" customWidth="1"/>
    <col min="15876" max="15876" width="17.140625" style="39" customWidth="1"/>
    <col min="15877" max="15877" width="16.7109375" style="39" customWidth="1"/>
    <col min="15878" max="15878" width="15.85546875" style="39" customWidth="1"/>
    <col min="15879" max="16123" width="9.140625" style="39"/>
    <col min="16124" max="16124" width="5.85546875" style="39" customWidth="1"/>
    <col min="16125" max="16125" width="16.7109375" style="39" customWidth="1"/>
    <col min="16126" max="16126" width="52.7109375" style="39" customWidth="1"/>
    <col min="16127" max="16127" width="17.85546875" style="39" customWidth="1"/>
    <col min="16128" max="16128" width="15.5703125" style="39" customWidth="1"/>
    <col min="16129" max="16129" width="16.7109375" style="39" customWidth="1"/>
    <col min="16130" max="16130" width="33.42578125" style="39" customWidth="1"/>
    <col min="16131" max="16131" width="14.7109375" style="39" customWidth="1"/>
    <col min="16132" max="16132" width="17.140625" style="39" customWidth="1"/>
    <col min="16133" max="16133" width="16.7109375" style="39" customWidth="1"/>
    <col min="16134" max="16134" width="15.85546875" style="39" customWidth="1"/>
    <col min="16135" max="16384" width="9.140625" style="39"/>
  </cols>
  <sheetData>
    <row r="1" spans="1:6" ht="46.5" customHeight="1" x14ac:dyDescent="0.25">
      <c r="A1" s="169" t="s">
        <v>329</v>
      </c>
      <c r="B1" s="169"/>
      <c r="C1" s="169"/>
      <c r="D1" s="169"/>
      <c r="E1" s="169"/>
      <c r="F1" s="169"/>
    </row>
    <row r="2" spans="1:6" ht="12.75" customHeight="1" thickBot="1" x14ac:dyDescent="0.3">
      <c r="F2" s="42" t="s">
        <v>328</v>
      </c>
    </row>
    <row r="3" spans="1:6" s="43" customFormat="1" ht="27.75" customHeight="1" x14ac:dyDescent="0.25">
      <c r="A3" s="170" t="s">
        <v>92</v>
      </c>
      <c r="B3" s="167" t="s">
        <v>93</v>
      </c>
      <c r="C3" s="167"/>
      <c r="D3" s="167" t="s">
        <v>94</v>
      </c>
      <c r="E3" s="173" t="s">
        <v>330</v>
      </c>
      <c r="F3" s="174"/>
    </row>
    <row r="4" spans="1:6" s="43" customFormat="1" ht="16.5" thickBot="1" x14ac:dyDescent="0.3">
      <c r="A4" s="171"/>
      <c r="B4" s="172"/>
      <c r="C4" s="172"/>
      <c r="D4" s="172"/>
      <c r="E4" s="175"/>
      <c r="F4" s="176"/>
    </row>
    <row r="5" spans="1:6" s="44" customFormat="1" ht="16.5" thickBot="1" x14ac:dyDescent="0.3">
      <c r="A5" s="162" t="s">
        <v>95</v>
      </c>
      <c r="B5" s="163"/>
      <c r="C5" s="163"/>
      <c r="D5" s="163"/>
      <c r="E5" s="163"/>
      <c r="F5" s="164"/>
    </row>
    <row r="6" spans="1:6" s="43" customFormat="1" ht="48" customHeight="1" x14ac:dyDescent="0.25">
      <c r="A6" s="165">
        <v>1</v>
      </c>
      <c r="B6" s="167" t="s">
        <v>96</v>
      </c>
      <c r="C6" s="167"/>
      <c r="D6" s="67" t="s">
        <v>97</v>
      </c>
      <c r="E6" s="68">
        <f>+E7+E8+E9+E10</f>
        <v>6777</v>
      </c>
      <c r="F6" s="69">
        <f>+F7+F8+F9+F10</f>
        <v>6000</v>
      </c>
    </row>
    <row r="7" spans="1:6" s="43" customFormat="1" ht="31.5" x14ac:dyDescent="0.25">
      <c r="A7" s="166"/>
      <c r="B7" s="168" t="s">
        <v>98</v>
      </c>
      <c r="C7" s="66" t="s">
        <v>99</v>
      </c>
      <c r="D7" s="58" t="s">
        <v>100</v>
      </c>
      <c r="E7" s="65">
        <v>417.3</v>
      </c>
      <c r="F7" s="70">
        <v>417.3</v>
      </c>
    </row>
    <row r="8" spans="1:6" s="43" customFormat="1" x14ac:dyDescent="0.25">
      <c r="A8" s="166"/>
      <c r="B8" s="168"/>
      <c r="C8" s="66" t="s">
        <v>101</v>
      </c>
      <c r="D8" s="58" t="s">
        <v>102</v>
      </c>
      <c r="E8" s="65">
        <v>961.7</v>
      </c>
      <c r="F8" s="70">
        <v>961.7</v>
      </c>
    </row>
    <row r="9" spans="1:6" s="43" customFormat="1" x14ac:dyDescent="0.25">
      <c r="A9" s="166"/>
      <c r="B9" s="168"/>
      <c r="C9" s="66" t="s">
        <v>103</v>
      </c>
      <c r="D9" s="58" t="s">
        <v>104</v>
      </c>
      <c r="E9" s="65">
        <v>2314.8000000000002</v>
      </c>
      <c r="F9" s="70">
        <v>1537.8</v>
      </c>
    </row>
    <row r="10" spans="1:6" s="43" customFormat="1" x14ac:dyDescent="0.25">
      <c r="A10" s="166"/>
      <c r="B10" s="168"/>
      <c r="C10" s="66" t="s">
        <v>105</v>
      </c>
      <c r="D10" s="58" t="s">
        <v>102</v>
      </c>
      <c r="E10" s="65">
        <v>3083.2</v>
      </c>
      <c r="F10" s="70">
        <v>3083.2</v>
      </c>
    </row>
    <row r="11" spans="1:6" s="44" customFormat="1" ht="18.75" customHeight="1" x14ac:dyDescent="0.25">
      <c r="A11" s="46">
        <v>2</v>
      </c>
      <c r="B11" s="161" t="s">
        <v>106</v>
      </c>
      <c r="C11" s="161"/>
      <c r="D11" s="47" t="s">
        <v>107</v>
      </c>
      <c r="E11" s="48">
        <v>892.72400000000005</v>
      </c>
      <c r="F11" s="49">
        <v>886.5</v>
      </c>
    </row>
    <row r="12" spans="1:6" s="44" customFormat="1" ht="18.75" customHeight="1" x14ac:dyDescent="0.25">
      <c r="A12" s="46">
        <v>3</v>
      </c>
      <c r="B12" s="157" t="s">
        <v>108</v>
      </c>
      <c r="C12" s="157"/>
      <c r="D12" s="47" t="s">
        <v>109</v>
      </c>
      <c r="E12" s="48">
        <v>1452.6</v>
      </c>
      <c r="F12" s="49">
        <v>1452.6</v>
      </c>
    </row>
    <row r="13" spans="1:6" s="44" customFormat="1" ht="18.75" customHeight="1" x14ac:dyDescent="0.25">
      <c r="A13" s="46">
        <v>4</v>
      </c>
      <c r="B13" s="157" t="s">
        <v>110</v>
      </c>
      <c r="C13" s="157"/>
      <c r="D13" s="47" t="s">
        <v>100</v>
      </c>
      <c r="E13" s="48">
        <v>254.6</v>
      </c>
      <c r="F13" s="49">
        <v>254.6</v>
      </c>
    </row>
    <row r="14" spans="1:6" s="44" customFormat="1" ht="18.75" customHeight="1" x14ac:dyDescent="0.25">
      <c r="A14" s="46">
        <v>5</v>
      </c>
      <c r="B14" s="157" t="s">
        <v>111</v>
      </c>
      <c r="C14" s="157"/>
      <c r="D14" s="47" t="s">
        <v>112</v>
      </c>
      <c r="E14" s="48">
        <v>162</v>
      </c>
      <c r="F14" s="49">
        <v>162</v>
      </c>
    </row>
    <row r="15" spans="1:6" s="44" customFormat="1" ht="18.75" customHeight="1" x14ac:dyDescent="0.25">
      <c r="A15" s="46">
        <v>6</v>
      </c>
      <c r="B15" s="150" t="s">
        <v>113</v>
      </c>
      <c r="C15" s="150"/>
      <c r="D15" s="50" t="s">
        <v>114</v>
      </c>
      <c r="E15" s="48">
        <v>115.6</v>
      </c>
      <c r="F15" s="49">
        <v>116.2</v>
      </c>
    </row>
    <row r="16" spans="1:6" s="54" customFormat="1" ht="18.75" customHeight="1" x14ac:dyDescent="0.25">
      <c r="A16" s="46">
        <v>7</v>
      </c>
      <c r="B16" s="157" t="s">
        <v>115</v>
      </c>
      <c r="C16" s="157"/>
      <c r="D16" s="51" t="s">
        <v>116</v>
      </c>
      <c r="E16" s="52">
        <v>457.92</v>
      </c>
      <c r="F16" s="53">
        <v>457.92</v>
      </c>
    </row>
    <row r="17" spans="1:8" s="44" customFormat="1" ht="16.5" thickBot="1" x14ac:dyDescent="0.3">
      <c r="A17" s="151" t="s">
        <v>117</v>
      </c>
      <c r="B17" s="152"/>
      <c r="C17" s="152"/>
      <c r="D17" s="55" t="s">
        <v>97</v>
      </c>
      <c r="E17" s="56">
        <f>+E11+E12+E13+E14+E16+E15+E6</f>
        <v>10112.444</v>
      </c>
      <c r="F17" s="71">
        <f>+F11+F12+F13+F14+F16+F15+F6</f>
        <v>9329.82</v>
      </c>
    </row>
    <row r="18" spans="1:8" x14ac:dyDescent="0.25">
      <c r="A18" s="158" t="s">
        <v>118</v>
      </c>
      <c r="B18" s="159"/>
      <c r="C18" s="159"/>
      <c r="D18" s="159"/>
      <c r="E18" s="159"/>
      <c r="F18" s="160"/>
      <c r="G18" s="54"/>
    </row>
    <row r="19" spans="1:8" ht="37.5" customHeight="1" x14ac:dyDescent="0.25">
      <c r="A19" s="57">
        <v>1</v>
      </c>
      <c r="B19" s="150" t="s">
        <v>119</v>
      </c>
      <c r="C19" s="150"/>
      <c r="D19" s="50" t="s">
        <v>120</v>
      </c>
      <c r="E19" s="59">
        <v>125</v>
      </c>
      <c r="F19" s="60">
        <v>125.1</v>
      </c>
      <c r="G19" s="54"/>
      <c r="H19" s="54"/>
    </row>
    <row r="20" spans="1:8" ht="37.5" customHeight="1" x14ac:dyDescent="0.25">
      <c r="A20" s="57">
        <v>2</v>
      </c>
      <c r="B20" s="153" t="s">
        <v>121</v>
      </c>
      <c r="C20" s="153"/>
      <c r="D20" s="58" t="s">
        <v>122</v>
      </c>
      <c r="E20" s="59">
        <v>1359</v>
      </c>
      <c r="F20" s="60">
        <v>1363</v>
      </c>
      <c r="G20" s="54"/>
      <c r="H20" s="54"/>
    </row>
    <row r="21" spans="1:8" s="41" customFormat="1" ht="16.5" thickBot="1" x14ac:dyDescent="0.3">
      <c r="A21" s="151" t="s">
        <v>117</v>
      </c>
      <c r="B21" s="152"/>
      <c r="C21" s="152"/>
      <c r="D21" s="55" t="s">
        <v>97</v>
      </c>
      <c r="E21" s="61">
        <f>+E20+E19</f>
        <v>1484</v>
      </c>
      <c r="F21" s="72">
        <f>+F20+F19</f>
        <v>1488.1</v>
      </c>
      <c r="G21" s="62"/>
      <c r="H21" s="62"/>
    </row>
    <row r="22" spans="1:8" s="63" customFormat="1" ht="18.75" customHeight="1" x14ac:dyDescent="0.25">
      <c r="A22" s="154" t="s">
        <v>123</v>
      </c>
      <c r="B22" s="155"/>
      <c r="C22" s="155"/>
      <c r="D22" s="155"/>
      <c r="E22" s="155"/>
      <c r="F22" s="156"/>
    </row>
    <row r="23" spans="1:8" s="63" customFormat="1" x14ac:dyDescent="0.25">
      <c r="A23" s="57">
        <v>1</v>
      </c>
      <c r="B23" s="150" t="s">
        <v>124</v>
      </c>
      <c r="C23" s="150"/>
      <c r="D23" s="50" t="s">
        <v>125</v>
      </c>
      <c r="E23" s="59">
        <v>344.1</v>
      </c>
      <c r="F23" s="60">
        <v>345.3</v>
      </c>
    </row>
    <row r="24" spans="1:8" s="63" customFormat="1" x14ac:dyDescent="0.25">
      <c r="A24" s="57">
        <v>2</v>
      </c>
      <c r="B24" s="150" t="s">
        <v>126</v>
      </c>
      <c r="C24" s="150"/>
      <c r="D24" s="50" t="s">
        <v>127</v>
      </c>
      <c r="E24" s="59">
        <v>334.3</v>
      </c>
      <c r="F24" s="60">
        <v>334.6</v>
      </c>
    </row>
    <row r="25" spans="1:8" ht="16.5" thickBot="1" x14ac:dyDescent="0.3">
      <c r="A25" s="151" t="s">
        <v>117</v>
      </c>
      <c r="B25" s="152"/>
      <c r="C25" s="152"/>
      <c r="D25" s="55" t="s">
        <v>97</v>
      </c>
      <c r="E25" s="56">
        <f>+E24+E23</f>
        <v>678.40000000000009</v>
      </c>
      <c r="F25" s="71">
        <f>+F24+F23</f>
        <v>679.90000000000009</v>
      </c>
      <c r="G25" s="64"/>
      <c r="H25" s="64"/>
    </row>
    <row r="26" spans="1:8" ht="19.5" customHeight="1" thickBot="1" x14ac:dyDescent="0.3">
      <c r="A26" s="148" t="s">
        <v>128</v>
      </c>
      <c r="B26" s="149"/>
      <c r="C26" s="149"/>
      <c r="D26" s="149"/>
      <c r="E26" s="45">
        <f>+E25+E17+E21</f>
        <v>12274.843999999999</v>
      </c>
      <c r="F26" s="73">
        <f>+F25+F17+F21</f>
        <v>11497.82</v>
      </c>
    </row>
  </sheetData>
  <mergeCells count="25">
    <mergeCell ref="A5:F5"/>
    <mergeCell ref="A6:A10"/>
    <mergeCell ref="B6:C6"/>
    <mergeCell ref="B7:B10"/>
    <mergeCell ref="A1:F1"/>
    <mergeCell ref="A3:A4"/>
    <mergeCell ref="B3:C4"/>
    <mergeCell ref="D3:D4"/>
    <mergeCell ref="E3:F4"/>
    <mergeCell ref="B16:C16"/>
    <mergeCell ref="A17:C17"/>
    <mergeCell ref="A18:F18"/>
    <mergeCell ref="B11:C11"/>
    <mergeCell ref="B12:C12"/>
    <mergeCell ref="B13:C13"/>
    <mergeCell ref="B14:C14"/>
    <mergeCell ref="B15:C15"/>
    <mergeCell ref="A26:D26"/>
    <mergeCell ref="B23:C23"/>
    <mergeCell ref="B24:C24"/>
    <mergeCell ref="A25:C25"/>
    <mergeCell ref="B19:C19"/>
    <mergeCell ref="B20:C20"/>
    <mergeCell ref="A21:C21"/>
    <mergeCell ref="A22:F22"/>
  </mergeCells>
  <pageMargins left="0.28000000000000003" right="0.19685039370078741" top="0.23" bottom="0.35433070866141736" header="0.13" footer="0.31496062992125984"/>
  <pageSetup paperSize="9" scale="91" fitToHeight="0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3</vt:i4>
      </vt:variant>
    </vt:vector>
  </HeadingPairs>
  <TitlesOfParts>
    <vt:vector size="12" baseType="lpstr">
      <vt:lpstr>1-илова</vt:lpstr>
      <vt:lpstr>2-илова</vt:lpstr>
      <vt:lpstr>3-илова</vt:lpstr>
      <vt:lpstr>4-илова</vt:lpstr>
      <vt:lpstr>5-илова</vt:lpstr>
      <vt:lpstr>6-илова</vt:lpstr>
      <vt:lpstr>автомашина</vt:lpstr>
      <vt:lpstr>Делегация харажатлари</vt:lpstr>
      <vt:lpstr>ярим йиллик прогноз</vt:lpstr>
      <vt:lpstr>'5-илова'!Заголовки_для_печати</vt:lpstr>
      <vt:lpstr>'ярим йиллик прогноз'!Заголовки_для_печати</vt:lpstr>
      <vt:lpstr>'ярим йиллик прогноз'!Область_печати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Максудбой Ортиков</dc:creator>
  <cp:lastModifiedBy>Шахриёр Гайбуллаев</cp:lastModifiedBy>
  <cp:lastPrinted>2021-10-26T10:12:32Z</cp:lastPrinted>
  <dcterms:created xsi:type="dcterms:W3CDTF">2015-06-05T18:19:34Z</dcterms:created>
  <dcterms:modified xsi:type="dcterms:W3CDTF">2021-10-26T10:12:39Z</dcterms:modified>
</cp:coreProperties>
</file>